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35" windowHeight="7890" activeTab="0"/>
  </bookViews>
  <sheets>
    <sheet name="Гостандарт" sheetId="1" r:id="rId1"/>
    <sheet name="Гостандарт ДДУ" sheetId="2" r:id="rId2"/>
  </sheets>
  <definedNames/>
  <calcPr fullCalcOnLoad="1"/>
</workbook>
</file>

<file path=xl/sharedStrings.xml><?xml version="1.0" encoding="utf-8"?>
<sst xmlns="http://schemas.openxmlformats.org/spreadsheetml/2006/main" count="77" uniqueCount="54">
  <si>
    <t>Всего</t>
  </si>
  <si>
    <t>код бюджетополучателей</t>
  </si>
  <si>
    <t>№ п/п</t>
  </si>
  <si>
    <t>ВСЕГО</t>
  </si>
  <si>
    <t>Наименование школ</t>
  </si>
  <si>
    <t>Асахская СОШ</t>
  </si>
  <si>
    <t>Генухская СОШ</t>
  </si>
  <si>
    <t>Гениятлинская СОШ</t>
  </si>
  <si>
    <t>Кидеринская СОШ</t>
  </si>
  <si>
    <t>Междуреченская СОШ</t>
  </si>
  <si>
    <t>Мококская СОШ</t>
  </si>
  <si>
    <t>Ретлобская СОШ</t>
  </si>
  <si>
    <t>Махалатлинская СОШ</t>
  </si>
  <si>
    <t>Сагадинская СОШ</t>
  </si>
  <si>
    <t>Хебатлинская СОШ</t>
  </si>
  <si>
    <t>Хупринская СОШ</t>
  </si>
  <si>
    <t>Хутрахская СОШ</t>
  </si>
  <si>
    <t>Хибятлинская СОШ</t>
  </si>
  <si>
    <t>Цебаринская СОШ</t>
  </si>
  <si>
    <t>Шауринская СОШ</t>
  </si>
  <si>
    <t>Шапихская СОШ</t>
  </si>
  <si>
    <t>Шаитлинская СОШ</t>
  </si>
  <si>
    <t>Гутатлинская СОШ</t>
  </si>
  <si>
    <t>Зехидинская ООШ</t>
  </si>
  <si>
    <t>Китуринская ООШ</t>
  </si>
  <si>
    <t>Заработная плата за месяц без начисление на оплату труда</t>
  </si>
  <si>
    <t>Мекалинская ООШ</t>
  </si>
  <si>
    <t>Прочие расходы</t>
  </si>
  <si>
    <t>Распределение</t>
  </si>
  <si>
    <t>ИТОГО:</t>
  </si>
  <si>
    <t>иотого:   211 -</t>
  </si>
  <si>
    <t>213-</t>
  </si>
  <si>
    <t>"О районном бюджете  МР "Цунтинский район"</t>
  </si>
  <si>
    <r>
      <t xml:space="preserve">Заработная плата за 2016 год </t>
    </r>
    <r>
      <rPr>
        <b/>
        <sz val="10"/>
        <rFont val="Arial Cyr"/>
        <family val="0"/>
      </rPr>
      <t xml:space="preserve"> за счет дотации</t>
    </r>
  </si>
  <si>
    <r>
      <t xml:space="preserve">Заработная плата без начисление на оплату труда </t>
    </r>
    <r>
      <rPr>
        <b/>
        <sz val="10"/>
        <rFont val="Arial Cyr"/>
        <family val="0"/>
      </rPr>
      <t>за счет субвенции</t>
    </r>
  </si>
  <si>
    <r>
      <t xml:space="preserve">Заработная плата за 2016 год.                  </t>
    </r>
    <r>
      <rPr>
        <b/>
        <u val="single"/>
        <sz val="11"/>
        <rFont val="Arial Cyr"/>
        <family val="0"/>
      </rPr>
      <t>эк. кл. 211</t>
    </r>
  </si>
  <si>
    <r>
      <t xml:space="preserve">Начисление на оплату труда    </t>
    </r>
    <r>
      <rPr>
        <b/>
        <u val="single"/>
        <sz val="11"/>
        <rFont val="Arial Cyr"/>
        <family val="0"/>
      </rPr>
      <t>эк.кл. 213</t>
    </r>
    <r>
      <rPr>
        <sz val="11"/>
        <rFont val="Arial Cyr"/>
        <family val="0"/>
      </rPr>
      <t xml:space="preserve"> </t>
    </r>
  </si>
  <si>
    <r>
      <t xml:space="preserve">Книгоиздательская продукци              </t>
    </r>
    <r>
      <rPr>
        <b/>
        <u val="single"/>
        <sz val="11"/>
        <rFont val="Arial Cyr"/>
        <family val="0"/>
      </rPr>
      <t>эк. кл 212</t>
    </r>
    <r>
      <rPr>
        <sz val="11"/>
        <rFont val="Arial Cyr"/>
        <family val="0"/>
      </rPr>
      <t xml:space="preserve">                       </t>
    </r>
  </si>
  <si>
    <t xml:space="preserve">           "О районном бюджете  МР "Цунтинский район"</t>
  </si>
  <si>
    <t>Централизованная бухгалтерия</t>
  </si>
  <si>
    <t>средства по Госстандарту дошкольного образования на 2017 год</t>
  </si>
  <si>
    <t xml:space="preserve">                                              Приложение 11 а</t>
  </si>
  <si>
    <t xml:space="preserve">                                                                                                                от "_____"  "____________"  2016 г.</t>
  </si>
  <si>
    <t xml:space="preserve">                                              Приложение 11</t>
  </si>
  <si>
    <t>от "____"  "____________"  2016 г.</t>
  </si>
  <si>
    <t>средства по Госстандарту образования на 2017 год</t>
  </si>
  <si>
    <r>
      <t xml:space="preserve">Зарплата за дакабрь 2016г.- </t>
    </r>
    <r>
      <rPr>
        <b/>
        <sz val="12"/>
        <rFont val="Arial Cyr"/>
        <family val="0"/>
      </rPr>
      <t>60%</t>
    </r>
  </si>
  <si>
    <t xml:space="preserve">                                             к  постановлению районого Собрания депутатов</t>
  </si>
  <si>
    <t xml:space="preserve">Гутатлинская СОШ </t>
  </si>
  <si>
    <t xml:space="preserve">Асахская СОШ </t>
  </si>
  <si>
    <t xml:space="preserve">Гениятлинская СОШ </t>
  </si>
  <si>
    <t xml:space="preserve">                  к постановлению районого Собрания депутатов</t>
  </si>
  <si>
    <t>Начис. на заработную плату за декабрь 2016 год</t>
  </si>
  <si>
    <t>ИТОГО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</si>
</sst>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0"/>
    </font>
    <font>
      <sz val="11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2"/>
      <name val="Arial Cyr"/>
      <family val="0"/>
    </font>
    <font>
      <b/>
      <u val="single"/>
      <sz val="11"/>
      <name val="Arial Cyr"/>
      <family val="0"/>
    </font>
    <font>
      <b/>
      <i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3" fontId="5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3" fontId="53" fillId="0" borderId="10" xfId="0" applyNumberFormat="1" applyFont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9" fillId="0" borderId="0" xfId="0" applyFont="1" applyAlignment="1">
      <alignment horizontal="right" vertical="top" wrapText="1"/>
    </xf>
    <xf numFmtId="44" fontId="10" fillId="0" borderId="0" xfId="42" applyFont="1" applyFill="1" applyAlignment="1">
      <alignment horizontal="right"/>
    </xf>
    <xf numFmtId="0" fontId="4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0" applyFont="1" applyFill="1" applyAlignment="1">
      <alignment horizontal="right"/>
    </xf>
    <xf numFmtId="0" fontId="0" fillId="0" borderId="10" xfId="0" applyBorder="1" applyAlignment="1">
      <alignment horizontal="center" vertical="center" wrapText="1"/>
    </xf>
    <xf numFmtId="3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3" fontId="4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3" fontId="2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9" fillId="0" borderId="13" xfId="0" applyFont="1" applyBorder="1" applyAlignment="1">
      <alignment/>
    </xf>
    <xf numFmtId="0" fontId="12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vertical="center" wrapText="1"/>
    </xf>
    <xf numFmtId="0" fontId="7" fillId="0" borderId="0" xfId="0" applyFont="1" applyFill="1" applyAlignment="1">
      <alignment horizontal="left"/>
    </xf>
    <xf numFmtId="0" fontId="9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3" fontId="2" fillId="0" borderId="10" xfId="0" applyNumberFormat="1" applyFont="1" applyBorder="1" applyAlignment="1">
      <alignment horizontal="center"/>
    </xf>
    <xf numFmtId="0" fontId="16" fillId="0" borderId="11" xfId="0" applyFont="1" applyBorder="1" applyAlignment="1">
      <alignment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 shrinkToFit="1"/>
    </xf>
    <xf numFmtId="0" fontId="15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178" fontId="4" fillId="0" borderId="10" xfId="0" applyNumberFormat="1" applyFont="1" applyBorder="1" applyAlignment="1">
      <alignment horizontal="center"/>
    </xf>
    <xf numFmtId="178" fontId="2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178" fontId="18" fillId="0" borderId="10" xfId="0" applyNumberFormat="1" applyFont="1" applyBorder="1" applyAlignment="1">
      <alignment/>
    </xf>
    <xf numFmtId="178" fontId="8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44" fontId="10" fillId="0" borderId="0" xfId="42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4">
      <selection activeCell="J33" sqref="J33"/>
    </sheetView>
  </sheetViews>
  <sheetFormatPr defaultColWidth="9.00390625" defaultRowHeight="12.75"/>
  <cols>
    <col min="1" max="1" width="4.75390625" style="0" customWidth="1"/>
    <col min="2" max="2" width="7.375" style="0" customWidth="1"/>
    <col min="3" max="3" width="25.00390625" style="0" customWidth="1"/>
    <col min="4" max="4" width="14.375" style="0" customWidth="1"/>
    <col min="5" max="5" width="12.625" style="0" hidden="1" customWidth="1"/>
    <col min="6" max="6" width="15.125" style="0" customWidth="1"/>
    <col min="7" max="7" width="14.125" style="0" customWidth="1"/>
    <col min="8" max="8" width="13.75390625" style="0" customWidth="1"/>
    <col min="9" max="9" width="14.375" style="0" customWidth="1"/>
    <col min="10" max="10" width="13.00390625" style="0" customWidth="1"/>
    <col min="11" max="11" width="13.375" style="0" customWidth="1"/>
    <col min="12" max="12" width="17.625" style="0" customWidth="1"/>
  </cols>
  <sheetData>
    <row r="1" spans="8:12" ht="12.75" customHeight="1">
      <c r="H1" s="51"/>
      <c r="I1" s="51"/>
      <c r="J1" s="51"/>
      <c r="K1" s="51"/>
      <c r="L1" s="51"/>
    </row>
    <row r="2" spans="7:12" ht="12.75" customHeight="1">
      <c r="G2" s="10"/>
      <c r="H2" s="53" t="s">
        <v>43</v>
      </c>
      <c r="I2" s="53"/>
      <c r="J2" s="53"/>
      <c r="K2" s="53"/>
      <c r="L2" s="29"/>
    </row>
    <row r="3" spans="7:12" ht="12.75" customHeight="1">
      <c r="G3" s="51" t="s">
        <v>47</v>
      </c>
      <c r="H3" s="51"/>
      <c r="I3" s="51"/>
      <c r="J3" s="51"/>
      <c r="K3" s="51"/>
      <c r="L3" s="51"/>
    </row>
    <row r="4" spans="7:12" ht="12.75">
      <c r="G4" s="30"/>
      <c r="H4" s="51" t="s">
        <v>38</v>
      </c>
      <c r="I4" s="51"/>
      <c r="J4" s="51"/>
      <c r="K4" s="51"/>
      <c r="L4" s="51"/>
    </row>
    <row r="5" spans="7:12" ht="12.75">
      <c r="G5" s="31"/>
      <c r="H5" s="49" t="s">
        <v>44</v>
      </c>
      <c r="I5" s="49"/>
      <c r="J5" s="49"/>
      <c r="K5" s="49"/>
      <c r="L5" s="29"/>
    </row>
    <row r="6" spans="7:12" ht="12.75" customHeight="1">
      <c r="G6" s="10"/>
      <c r="H6" s="52"/>
      <c r="I6" s="52"/>
      <c r="J6" s="52"/>
      <c r="K6" s="52"/>
      <c r="L6" s="52"/>
    </row>
    <row r="7" spans="7:12" ht="12.75" customHeight="1">
      <c r="G7" s="10"/>
      <c r="H7" s="11"/>
      <c r="I7" s="11"/>
      <c r="J7" s="11"/>
      <c r="K7" s="11"/>
      <c r="L7" s="11"/>
    </row>
    <row r="8" spans="1:12" ht="15.75">
      <c r="A8" s="50" t="s">
        <v>28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ht="15.75">
      <c r="A9" s="50" t="s">
        <v>45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1" spans="1:12" ht="71.25" customHeight="1">
      <c r="A11" s="34" t="s">
        <v>2</v>
      </c>
      <c r="B11" s="35" t="s">
        <v>1</v>
      </c>
      <c r="C11" s="36" t="s">
        <v>4</v>
      </c>
      <c r="D11" s="34" t="s">
        <v>25</v>
      </c>
      <c r="E11" s="34"/>
      <c r="F11" s="34" t="s">
        <v>35</v>
      </c>
      <c r="G11" s="34" t="s">
        <v>36</v>
      </c>
      <c r="H11" s="34" t="s">
        <v>37</v>
      </c>
      <c r="I11" s="34" t="s">
        <v>53</v>
      </c>
      <c r="J11" s="34" t="s">
        <v>52</v>
      </c>
      <c r="K11" s="34" t="s">
        <v>46</v>
      </c>
      <c r="L11" s="37" t="s">
        <v>3</v>
      </c>
    </row>
    <row r="12" spans="1:12" ht="15">
      <c r="A12" s="2">
        <v>1</v>
      </c>
      <c r="B12" s="2"/>
      <c r="C12" s="12" t="s">
        <v>5</v>
      </c>
      <c r="D12" s="38"/>
      <c r="E12" s="38"/>
      <c r="F12" s="41">
        <v>607.697</v>
      </c>
      <c r="G12" s="43">
        <f>F12*30.2%</f>
        <v>183.524494</v>
      </c>
      <c r="H12" s="3"/>
      <c r="I12" s="44">
        <f>(F12+G12)*12</f>
        <v>9494.657928</v>
      </c>
      <c r="J12" s="43">
        <f>F12*30.2%</f>
        <v>183.524494</v>
      </c>
      <c r="K12" s="43">
        <f>F12*60%</f>
        <v>364.6182</v>
      </c>
      <c r="L12" s="44">
        <f>I12+J12+K12</f>
        <v>10042.800622</v>
      </c>
    </row>
    <row r="13" spans="1:12" ht="15">
      <c r="A13" s="2">
        <v>2</v>
      </c>
      <c r="B13" s="2"/>
      <c r="C13" s="12" t="s">
        <v>6</v>
      </c>
      <c r="D13" s="38"/>
      <c r="E13" s="38"/>
      <c r="F13" s="41">
        <v>551.751</v>
      </c>
      <c r="G13" s="43">
        <f>F13*30.2%</f>
        <v>166.62880199999998</v>
      </c>
      <c r="H13" s="3"/>
      <c r="I13" s="44">
        <f aca="true" t="shared" si="0" ref="I13:I32">(F13+G13)*12</f>
        <v>8620.557624</v>
      </c>
      <c r="J13" s="43">
        <f aca="true" t="shared" si="1" ref="J13:J31">F13*30.2%</f>
        <v>166.62880199999998</v>
      </c>
      <c r="K13" s="43">
        <f aca="true" t="shared" si="2" ref="K13:K31">F13*60%</f>
        <v>331.0506</v>
      </c>
      <c r="L13" s="44">
        <f aca="true" t="shared" si="3" ref="L13:L32">I13+J13+K13</f>
        <v>9118.237025999999</v>
      </c>
    </row>
    <row r="14" spans="1:12" ht="15">
      <c r="A14" s="2">
        <v>3</v>
      </c>
      <c r="B14" s="2"/>
      <c r="C14" s="12" t="s">
        <v>7</v>
      </c>
      <c r="D14" s="38"/>
      <c r="E14" s="38"/>
      <c r="F14" s="41">
        <v>328.284</v>
      </c>
      <c r="G14" s="43">
        <f aca="true" t="shared" si="4" ref="G14:G31">F14*30.2%</f>
        <v>99.141768</v>
      </c>
      <c r="H14" s="3"/>
      <c r="I14" s="44">
        <f t="shared" si="0"/>
        <v>5129.109216</v>
      </c>
      <c r="J14" s="43">
        <f t="shared" si="1"/>
        <v>99.141768</v>
      </c>
      <c r="K14" s="43">
        <f t="shared" si="2"/>
        <v>196.97039999999998</v>
      </c>
      <c r="L14" s="44">
        <f t="shared" si="3"/>
        <v>5425.221384</v>
      </c>
    </row>
    <row r="15" spans="1:12" ht="15">
      <c r="A15" s="2">
        <v>4</v>
      </c>
      <c r="B15" s="2"/>
      <c r="C15" s="12" t="s">
        <v>8</v>
      </c>
      <c r="D15" s="38"/>
      <c r="E15" s="38"/>
      <c r="F15" s="41">
        <v>597.726</v>
      </c>
      <c r="G15" s="43">
        <f t="shared" si="4"/>
        <v>180.513252</v>
      </c>
      <c r="H15" s="3"/>
      <c r="I15" s="44">
        <f t="shared" si="0"/>
        <v>9338.871024</v>
      </c>
      <c r="J15" s="43">
        <f t="shared" si="1"/>
        <v>180.513252</v>
      </c>
      <c r="K15" s="43">
        <f t="shared" si="2"/>
        <v>358.6356</v>
      </c>
      <c r="L15" s="44">
        <f t="shared" si="3"/>
        <v>9878.019876</v>
      </c>
    </row>
    <row r="16" spans="1:12" ht="15">
      <c r="A16" s="2">
        <v>5</v>
      </c>
      <c r="B16" s="2"/>
      <c r="C16" s="12" t="s">
        <v>9</v>
      </c>
      <c r="D16" s="38"/>
      <c r="E16" s="38"/>
      <c r="F16" s="41">
        <v>585.445</v>
      </c>
      <c r="G16" s="43">
        <f t="shared" si="4"/>
        <v>176.80439</v>
      </c>
      <c r="H16" s="3"/>
      <c r="I16" s="44">
        <f t="shared" si="0"/>
        <v>9146.992680000001</v>
      </c>
      <c r="J16" s="43">
        <f t="shared" si="1"/>
        <v>176.80439</v>
      </c>
      <c r="K16" s="43">
        <f t="shared" si="2"/>
        <v>351.267</v>
      </c>
      <c r="L16" s="44">
        <f t="shared" si="3"/>
        <v>9675.06407</v>
      </c>
    </row>
    <row r="17" spans="1:12" ht="15">
      <c r="A17" s="2">
        <v>6</v>
      </c>
      <c r="B17" s="2"/>
      <c r="C17" s="12" t="s">
        <v>10</v>
      </c>
      <c r="D17" s="38"/>
      <c r="E17" s="38"/>
      <c r="F17" s="41">
        <v>572.544</v>
      </c>
      <c r="G17" s="43">
        <f t="shared" si="4"/>
        <v>172.908288</v>
      </c>
      <c r="H17" s="3"/>
      <c r="I17" s="44">
        <f t="shared" si="0"/>
        <v>8945.427456</v>
      </c>
      <c r="J17" s="43">
        <f t="shared" si="1"/>
        <v>172.908288</v>
      </c>
      <c r="K17" s="43">
        <f t="shared" si="2"/>
        <v>343.52639999999997</v>
      </c>
      <c r="L17" s="44">
        <f t="shared" si="3"/>
        <v>9461.862144</v>
      </c>
    </row>
    <row r="18" spans="1:12" ht="15">
      <c r="A18" s="2">
        <v>7</v>
      </c>
      <c r="B18" s="2"/>
      <c r="C18" s="12" t="s">
        <v>11</v>
      </c>
      <c r="D18" s="38"/>
      <c r="E18" s="38"/>
      <c r="F18" s="41">
        <v>675.002</v>
      </c>
      <c r="G18" s="43">
        <f t="shared" si="4"/>
        <v>203.85060399999998</v>
      </c>
      <c r="H18" s="3"/>
      <c r="I18" s="44">
        <f t="shared" si="0"/>
        <v>10546.231248</v>
      </c>
      <c r="J18" s="43">
        <f t="shared" si="1"/>
        <v>203.85060399999998</v>
      </c>
      <c r="K18" s="43">
        <f t="shared" si="2"/>
        <v>405.0012</v>
      </c>
      <c r="L18" s="44">
        <f t="shared" si="3"/>
        <v>11155.083052</v>
      </c>
    </row>
    <row r="19" spans="1:12" ht="15">
      <c r="A19" s="2">
        <v>8</v>
      </c>
      <c r="B19" s="2"/>
      <c r="C19" s="12" t="s">
        <v>12</v>
      </c>
      <c r="D19" s="38"/>
      <c r="E19" s="38"/>
      <c r="F19" s="41">
        <v>644.146</v>
      </c>
      <c r="G19" s="43">
        <f t="shared" si="4"/>
        <v>194.53209199999998</v>
      </c>
      <c r="H19" s="3"/>
      <c r="I19" s="44">
        <f t="shared" si="0"/>
        <v>10064.137103999998</v>
      </c>
      <c r="J19" s="43">
        <f t="shared" si="1"/>
        <v>194.53209199999998</v>
      </c>
      <c r="K19" s="43">
        <f t="shared" si="2"/>
        <v>386.4876</v>
      </c>
      <c r="L19" s="44">
        <f t="shared" si="3"/>
        <v>10645.156795999997</v>
      </c>
    </row>
    <row r="20" spans="1:12" ht="15">
      <c r="A20" s="2">
        <v>9</v>
      </c>
      <c r="B20" s="2"/>
      <c r="C20" s="12" t="s">
        <v>13</v>
      </c>
      <c r="D20" s="38"/>
      <c r="E20" s="38"/>
      <c r="F20" s="41">
        <v>445.933</v>
      </c>
      <c r="G20" s="43">
        <f>F20*30.2%</f>
        <v>134.671766</v>
      </c>
      <c r="H20" s="3"/>
      <c r="I20" s="44">
        <f t="shared" si="0"/>
        <v>6967.257191999999</v>
      </c>
      <c r="J20" s="43">
        <f t="shared" si="1"/>
        <v>134.671766</v>
      </c>
      <c r="K20" s="43">
        <f t="shared" si="2"/>
        <v>267.5598</v>
      </c>
      <c r="L20" s="44">
        <f t="shared" si="3"/>
        <v>7369.4887579999995</v>
      </c>
    </row>
    <row r="21" spans="1:12" ht="15">
      <c r="A21" s="2">
        <v>10</v>
      </c>
      <c r="B21" s="2"/>
      <c r="C21" s="12" t="s">
        <v>14</v>
      </c>
      <c r="D21" s="38"/>
      <c r="E21" s="38"/>
      <c r="F21" s="41">
        <v>480.029</v>
      </c>
      <c r="G21" s="43">
        <f>F21*30.2%</f>
        <v>144.968758</v>
      </c>
      <c r="H21" s="3"/>
      <c r="I21" s="44">
        <f t="shared" si="0"/>
        <v>7499.973096</v>
      </c>
      <c r="J21" s="43">
        <f t="shared" si="1"/>
        <v>144.968758</v>
      </c>
      <c r="K21" s="43">
        <f t="shared" si="2"/>
        <v>288.0174</v>
      </c>
      <c r="L21" s="44">
        <f t="shared" si="3"/>
        <v>7932.959253999999</v>
      </c>
    </row>
    <row r="22" spans="1:12" ht="15">
      <c r="A22" s="2">
        <v>11</v>
      </c>
      <c r="B22" s="2"/>
      <c r="C22" s="12" t="s">
        <v>15</v>
      </c>
      <c r="D22" s="38"/>
      <c r="E22" s="38"/>
      <c r="F22" s="41">
        <v>560.233</v>
      </c>
      <c r="G22" s="43">
        <f t="shared" si="4"/>
        <v>169.19036599999998</v>
      </c>
      <c r="H22" s="3"/>
      <c r="I22" s="44">
        <f t="shared" si="0"/>
        <v>8753.080392</v>
      </c>
      <c r="J22" s="43">
        <f t="shared" si="1"/>
        <v>169.19036599999998</v>
      </c>
      <c r="K22" s="43">
        <f t="shared" si="2"/>
        <v>336.1398</v>
      </c>
      <c r="L22" s="44">
        <f t="shared" si="3"/>
        <v>9258.410558000001</v>
      </c>
    </row>
    <row r="23" spans="1:12" ht="15">
      <c r="A23" s="2">
        <v>12</v>
      </c>
      <c r="B23" s="2"/>
      <c r="C23" s="12" t="s">
        <v>16</v>
      </c>
      <c r="D23" s="38"/>
      <c r="E23" s="38"/>
      <c r="F23" s="41">
        <v>556.606</v>
      </c>
      <c r="G23" s="43">
        <f t="shared" si="4"/>
        <v>168.095012</v>
      </c>
      <c r="H23" s="8"/>
      <c r="I23" s="44">
        <f t="shared" si="0"/>
        <v>8696.412144</v>
      </c>
      <c r="J23" s="43">
        <f t="shared" si="1"/>
        <v>168.095012</v>
      </c>
      <c r="K23" s="43">
        <f t="shared" si="2"/>
        <v>333.9636</v>
      </c>
      <c r="L23" s="44">
        <f t="shared" si="3"/>
        <v>9198.470755999999</v>
      </c>
    </row>
    <row r="24" spans="1:12" ht="15">
      <c r="A24" s="2">
        <v>13</v>
      </c>
      <c r="B24" s="2"/>
      <c r="C24" s="12" t="s">
        <v>17</v>
      </c>
      <c r="D24" s="38"/>
      <c r="E24" s="38"/>
      <c r="F24" s="41">
        <v>558.952</v>
      </c>
      <c r="G24" s="43">
        <f t="shared" si="4"/>
        <v>168.803504</v>
      </c>
      <c r="H24" s="3"/>
      <c r="I24" s="44">
        <f t="shared" si="0"/>
        <v>8733.066048</v>
      </c>
      <c r="J24" s="43">
        <f t="shared" si="1"/>
        <v>168.803504</v>
      </c>
      <c r="K24" s="43">
        <f t="shared" si="2"/>
        <v>335.3712</v>
      </c>
      <c r="L24" s="44">
        <f t="shared" si="3"/>
        <v>9237.240752</v>
      </c>
    </row>
    <row r="25" spans="1:12" ht="15">
      <c r="A25" s="2">
        <v>14</v>
      </c>
      <c r="B25" s="2"/>
      <c r="C25" s="12" t="s">
        <v>18</v>
      </c>
      <c r="D25" s="38"/>
      <c r="E25" s="38"/>
      <c r="F25" s="41">
        <v>474.086</v>
      </c>
      <c r="G25" s="43">
        <f t="shared" si="4"/>
        <v>143.173972</v>
      </c>
      <c r="H25" s="3"/>
      <c r="I25" s="44">
        <f t="shared" si="0"/>
        <v>7407.119664000001</v>
      </c>
      <c r="J25" s="43">
        <f t="shared" si="1"/>
        <v>143.173972</v>
      </c>
      <c r="K25" s="43">
        <f t="shared" si="2"/>
        <v>284.4516</v>
      </c>
      <c r="L25" s="44">
        <f t="shared" si="3"/>
        <v>7834.745236000001</v>
      </c>
    </row>
    <row r="26" spans="1:12" ht="15">
      <c r="A26" s="2">
        <v>15</v>
      </c>
      <c r="B26" s="2"/>
      <c r="C26" s="12" t="s">
        <v>19</v>
      </c>
      <c r="D26" s="38"/>
      <c r="E26" s="38"/>
      <c r="F26" s="41">
        <v>633.576</v>
      </c>
      <c r="G26" s="43">
        <f t="shared" si="4"/>
        <v>191.339952</v>
      </c>
      <c r="H26" s="3"/>
      <c r="I26" s="44">
        <f t="shared" si="0"/>
        <v>9898.991424</v>
      </c>
      <c r="J26" s="43">
        <f t="shared" si="1"/>
        <v>191.339952</v>
      </c>
      <c r="K26" s="43">
        <f t="shared" si="2"/>
        <v>380.1456</v>
      </c>
      <c r="L26" s="44">
        <f t="shared" si="3"/>
        <v>10470.476976</v>
      </c>
    </row>
    <row r="27" spans="1:12" ht="15">
      <c r="A27" s="2">
        <v>16</v>
      </c>
      <c r="B27" s="2"/>
      <c r="C27" s="12" t="s">
        <v>20</v>
      </c>
      <c r="D27" s="38"/>
      <c r="E27" s="38"/>
      <c r="F27" s="41">
        <v>542.09</v>
      </c>
      <c r="G27" s="43">
        <f t="shared" si="4"/>
        <v>163.71118</v>
      </c>
      <c r="H27" s="3"/>
      <c r="I27" s="44">
        <f t="shared" si="0"/>
        <v>8469.614160000001</v>
      </c>
      <c r="J27" s="43">
        <f t="shared" si="1"/>
        <v>163.71118</v>
      </c>
      <c r="K27" s="43">
        <f t="shared" si="2"/>
        <v>325.254</v>
      </c>
      <c r="L27" s="44">
        <f t="shared" si="3"/>
        <v>8958.579340000002</v>
      </c>
    </row>
    <row r="28" spans="1:12" ht="15">
      <c r="A28" s="2">
        <v>17</v>
      </c>
      <c r="B28" s="2"/>
      <c r="C28" s="12" t="s">
        <v>21</v>
      </c>
      <c r="D28" s="38"/>
      <c r="E28" s="38"/>
      <c r="F28" s="41">
        <v>469.002</v>
      </c>
      <c r="G28" s="43">
        <f t="shared" si="4"/>
        <v>141.638604</v>
      </c>
      <c r="H28" s="3"/>
      <c r="I28" s="44">
        <f t="shared" si="0"/>
        <v>7327.687247999999</v>
      </c>
      <c r="J28" s="43">
        <f t="shared" si="1"/>
        <v>141.638604</v>
      </c>
      <c r="K28" s="43">
        <f t="shared" si="2"/>
        <v>281.4012</v>
      </c>
      <c r="L28" s="44">
        <f t="shared" si="3"/>
        <v>7750.727051999999</v>
      </c>
    </row>
    <row r="29" spans="1:12" ht="15">
      <c r="A29" s="2">
        <v>18</v>
      </c>
      <c r="B29" s="2"/>
      <c r="C29" s="12" t="s">
        <v>26</v>
      </c>
      <c r="D29" s="38"/>
      <c r="E29" s="38"/>
      <c r="F29" s="41">
        <v>505.653</v>
      </c>
      <c r="G29" s="43">
        <f t="shared" si="4"/>
        <v>152.707206</v>
      </c>
      <c r="H29" s="3"/>
      <c r="I29" s="44">
        <f t="shared" si="0"/>
        <v>7900.322472000001</v>
      </c>
      <c r="J29" s="43">
        <f t="shared" si="1"/>
        <v>152.707206</v>
      </c>
      <c r="K29" s="43">
        <f t="shared" si="2"/>
        <v>303.3918</v>
      </c>
      <c r="L29" s="44">
        <f t="shared" si="3"/>
        <v>8356.421478</v>
      </c>
    </row>
    <row r="30" spans="1:12" ht="15">
      <c r="A30" s="2">
        <v>19</v>
      </c>
      <c r="B30" s="2"/>
      <c r="C30" s="12" t="s">
        <v>22</v>
      </c>
      <c r="D30" s="38"/>
      <c r="E30" s="38"/>
      <c r="F30" s="41">
        <v>499.919</v>
      </c>
      <c r="G30" s="43">
        <f t="shared" si="4"/>
        <v>150.975538</v>
      </c>
      <c r="H30" s="3"/>
      <c r="I30" s="44">
        <f t="shared" si="0"/>
        <v>7810.734456</v>
      </c>
      <c r="J30" s="43">
        <f t="shared" si="1"/>
        <v>150.975538</v>
      </c>
      <c r="K30" s="43">
        <f t="shared" si="2"/>
        <v>299.9514</v>
      </c>
      <c r="L30" s="44">
        <f t="shared" si="3"/>
        <v>8261.661394</v>
      </c>
    </row>
    <row r="31" spans="1:12" ht="15">
      <c r="A31" s="2">
        <v>20</v>
      </c>
      <c r="B31" s="2"/>
      <c r="C31" s="12" t="s">
        <v>24</v>
      </c>
      <c r="D31" s="38"/>
      <c r="E31" s="38"/>
      <c r="F31" s="41">
        <v>440.763</v>
      </c>
      <c r="G31" s="43">
        <f t="shared" si="4"/>
        <v>133.110426</v>
      </c>
      <c r="H31" s="3"/>
      <c r="I31" s="44">
        <f t="shared" si="0"/>
        <v>6886.4811119999995</v>
      </c>
      <c r="J31" s="43">
        <f t="shared" si="1"/>
        <v>133.110426</v>
      </c>
      <c r="K31" s="43">
        <f t="shared" si="2"/>
        <v>264.45779999999996</v>
      </c>
      <c r="L31" s="44">
        <f t="shared" si="3"/>
        <v>7284.049338</v>
      </c>
    </row>
    <row r="32" spans="1:12" ht="15">
      <c r="A32" s="2">
        <v>21</v>
      </c>
      <c r="B32" s="2"/>
      <c r="C32" s="12" t="s">
        <v>23</v>
      </c>
      <c r="D32" s="38"/>
      <c r="E32" s="38"/>
      <c r="F32" s="41">
        <v>385.655</v>
      </c>
      <c r="G32" s="43">
        <f>F32*30.2%</f>
        <v>116.46780999999999</v>
      </c>
      <c r="H32" s="3"/>
      <c r="I32" s="44">
        <f t="shared" si="0"/>
        <v>6025.47372</v>
      </c>
      <c r="J32" s="43"/>
      <c r="K32" s="43"/>
      <c r="L32" s="44">
        <f t="shared" si="3"/>
        <v>6025.47372</v>
      </c>
    </row>
    <row r="33" spans="1:12" ht="15">
      <c r="A33" s="2"/>
      <c r="B33" s="2"/>
      <c r="C33" s="33" t="s">
        <v>27</v>
      </c>
      <c r="D33" s="4"/>
      <c r="E33" s="4"/>
      <c r="F33" s="4"/>
      <c r="G33" s="43"/>
      <c r="H33" s="3"/>
      <c r="I33" s="3"/>
      <c r="J33" s="3"/>
      <c r="K33" s="3"/>
      <c r="L33" s="44">
        <v>100.85</v>
      </c>
    </row>
    <row r="34" spans="1:12" ht="18">
      <c r="A34" s="2"/>
      <c r="B34" s="2"/>
      <c r="C34" s="13" t="s">
        <v>0</v>
      </c>
      <c r="D34" s="5">
        <f>SUM(D12:D33)</f>
        <v>0</v>
      </c>
      <c r="E34" s="5"/>
      <c r="F34" s="42">
        <f aca="true" t="shared" si="5" ref="F34:L34">SUM(F12:F33)</f>
        <v>11115.092000000004</v>
      </c>
      <c r="G34" s="42">
        <f t="shared" si="5"/>
        <v>3356.757784</v>
      </c>
      <c r="H34" s="32">
        <f t="shared" si="5"/>
        <v>0</v>
      </c>
      <c r="I34" s="42">
        <f t="shared" si="5"/>
        <v>173662.19740800004</v>
      </c>
      <c r="J34" s="42">
        <f t="shared" si="5"/>
        <v>3240.289974</v>
      </c>
      <c r="K34" s="42">
        <f t="shared" si="5"/>
        <v>6437.662200000001</v>
      </c>
      <c r="L34" s="45">
        <f t="shared" si="5"/>
        <v>183440.99958200002</v>
      </c>
    </row>
    <row r="35" spans="9:12" ht="15">
      <c r="I35" s="6"/>
      <c r="J35" s="6"/>
      <c r="K35" s="6"/>
      <c r="L35" s="7"/>
    </row>
    <row r="36" spans="9:12" ht="12.75">
      <c r="I36" s="6"/>
      <c r="J36" s="6"/>
      <c r="K36" s="6"/>
      <c r="L36" s="6"/>
    </row>
  </sheetData>
  <sheetProtection/>
  <mergeCells count="8">
    <mergeCell ref="H5:K5"/>
    <mergeCell ref="A9:L9"/>
    <mergeCell ref="H1:L1"/>
    <mergeCell ref="H6:L6"/>
    <mergeCell ref="A8:L8"/>
    <mergeCell ref="H2:K2"/>
    <mergeCell ref="G3:L3"/>
    <mergeCell ref="H4:L4"/>
  </mergeCells>
  <printOptions/>
  <pageMargins left="0.67" right="0.21" top="0.48" bottom="0.35" header="0.3" footer="0.2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0">
      <selection activeCell="D14" sqref="D14"/>
    </sheetView>
  </sheetViews>
  <sheetFormatPr defaultColWidth="9.00390625" defaultRowHeight="12.75"/>
  <cols>
    <col min="1" max="1" width="7.75390625" style="0" customWidth="1"/>
    <col min="2" max="2" width="31.75390625" style="0" customWidth="1"/>
    <col min="3" max="3" width="16.125" style="0" customWidth="1"/>
    <col min="4" max="4" width="15.75390625" style="0" customWidth="1"/>
    <col min="5" max="5" width="16.00390625" style="0" customWidth="1"/>
  </cols>
  <sheetData>
    <row r="1" spans="1:9" ht="12.75">
      <c r="A1" s="10"/>
      <c r="B1" s="54" t="s">
        <v>41</v>
      </c>
      <c r="C1" s="54"/>
      <c r="D1" s="54"/>
      <c r="E1" s="54"/>
      <c r="F1" s="18"/>
      <c r="G1" s="18"/>
      <c r="H1" s="18"/>
      <c r="I1" s="14"/>
    </row>
    <row r="2" spans="1:9" ht="12.75">
      <c r="A2" s="54" t="s">
        <v>51</v>
      </c>
      <c r="B2" s="54"/>
      <c r="C2" s="54"/>
      <c r="D2" s="54"/>
      <c r="E2" s="54"/>
      <c r="F2" s="9"/>
      <c r="G2" s="9"/>
      <c r="H2" s="9"/>
      <c r="I2" s="9"/>
    </row>
    <row r="3" spans="1:5" ht="12.75">
      <c r="A3" s="30"/>
      <c r="B3" s="54" t="s">
        <v>32</v>
      </c>
      <c r="C3" s="54"/>
      <c r="D3" s="54"/>
      <c r="E3" s="54"/>
    </row>
    <row r="4" spans="1:5" ht="12.75">
      <c r="A4" s="31"/>
      <c r="B4" s="49" t="s">
        <v>42</v>
      </c>
      <c r="C4" s="49"/>
      <c r="D4" s="49"/>
      <c r="E4" s="49"/>
    </row>
    <row r="5" spans="1:5" ht="12.75">
      <c r="A5" s="10"/>
      <c r="B5" s="52"/>
      <c r="C5" s="52"/>
      <c r="D5" s="52"/>
      <c r="E5" s="52"/>
    </row>
    <row r="7" spans="1:5" ht="15.75">
      <c r="A7" s="50" t="s">
        <v>28</v>
      </c>
      <c r="B7" s="50"/>
      <c r="C7" s="50"/>
      <c r="D7" s="50"/>
      <c r="E7" s="50"/>
    </row>
    <row r="8" spans="1:12" ht="15.75">
      <c r="A8" s="50" t="s">
        <v>40</v>
      </c>
      <c r="B8" s="50"/>
      <c r="C8" s="50"/>
      <c r="D8" s="50"/>
      <c r="E8" s="50"/>
      <c r="F8" s="17"/>
      <c r="G8" s="17"/>
      <c r="H8" s="17"/>
      <c r="I8" s="17"/>
      <c r="J8" s="17"/>
      <c r="K8" s="17"/>
      <c r="L8" s="17"/>
    </row>
    <row r="10" spans="1:5" ht="63.75">
      <c r="A10" s="15" t="s">
        <v>2</v>
      </c>
      <c r="B10" s="23" t="s">
        <v>4</v>
      </c>
      <c r="C10" s="15" t="s">
        <v>34</v>
      </c>
      <c r="D10" s="15" t="s">
        <v>33</v>
      </c>
      <c r="E10" s="1" t="s">
        <v>3</v>
      </c>
    </row>
    <row r="11" spans="1:5" ht="15.75">
      <c r="A11" s="19">
        <v>1</v>
      </c>
      <c r="B11" s="12" t="s">
        <v>14</v>
      </c>
      <c r="C11" s="46">
        <v>593.3</v>
      </c>
      <c r="D11" s="46">
        <v>315</v>
      </c>
      <c r="E11" s="5">
        <f>C11+D11</f>
        <v>908.3</v>
      </c>
    </row>
    <row r="12" spans="1:5" ht="15.75">
      <c r="A12" s="19">
        <v>2</v>
      </c>
      <c r="B12" s="12" t="s">
        <v>13</v>
      </c>
      <c r="C12" s="46">
        <v>588.5</v>
      </c>
      <c r="D12" s="46">
        <v>315</v>
      </c>
      <c r="E12" s="5">
        <f aca="true" t="shared" si="0" ref="E12:E33">C12+D12</f>
        <v>903.5</v>
      </c>
    </row>
    <row r="13" spans="1:5" ht="15.75">
      <c r="A13" s="19">
        <v>3</v>
      </c>
      <c r="B13" s="12" t="s">
        <v>26</v>
      </c>
      <c r="C13" s="46">
        <v>0</v>
      </c>
      <c r="D13" s="46">
        <v>0</v>
      </c>
      <c r="E13" s="5">
        <f t="shared" si="0"/>
        <v>0</v>
      </c>
    </row>
    <row r="14" spans="1:5" ht="15.75">
      <c r="A14" s="19">
        <v>4</v>
      </c>
      <c r="B14" s="12" t="s">
        <v>8</v>
      </c>
      <c r="C14" s="46">
        <v>880.2</v>
      </c>
      <c r="D14" s="46">
        <v>450</v>
      </c>
      <c r="E14" s="5">
        <f t="shared" si="0"/>
        <v>1330.2</v>
      </c>
    </row>
    <row r="15" spans="1:5" ht="15.75">
      <c r="A15" s="19">
        <v>5</v>
      </c>
      <c r="B15" s="12" t="s">
        <v>21</v>
      </c>
      <c r="C15" s="46">
        <v>588.5</v>
      </c>
      <c r="D15" s="46">
        <v>315</v>
      </c>
      <c r="E15" s="5">
        <f>C15+D15</f>
        <v>903.5</v>
      </c>
    </row>
    <row r="16" spans="1:5" ht="15.75">
      <c r="A16" s="19">
        <v>6</v>
      </c>
      <c r="B16" s="12" t="s">
        <v>24</v>
      </c>
      <c r="C16" s="46">
        <v>593.3</v>
      </c>
      <c r="D16" s="46">
        <v>315</v>
      </c>
      <c r="E16" s="5">
        <f aca="true" t="shared" si="1" ref="E16:E23">D16+C16</f>
        <v>908.3</v>
      </c>
    </row>
    <row r="17" spans="1:5" ht="15.75">
      <c r="A17" s="19">
        <v>7</v>
      </c>
      <c r="B17" s="12" t="s">
        <v>20</v>
      </c>
      <c r="C17" s="46">
        <v>588.5</v>
      </c>
      <c r="D17" s="46">
        <v>315</v>
      </c>
      <c r="E17" s="5">
        <f t="shared" si="1"/>
        <v>903.5</v>
      </c>
    </row>
    <row r="18" spans="1:5" ht="15.75">
      <c r="A18" s="19">
        <v>8</v>
      </c>
      <c r="B18" s="12" t="s">
        <v>10</v>
      </c>
      <c r="C18" s="46">
        <v>588.5</v>
      </c>
      <c r="D18" s="46">
        <v>315</v>
      </c>
      <c r="E18" s="5">
        <f t="shared" si="1"/>
        <v>903.5</v>
      </c>
    </row>
    <row r="19" spans="1:5" ht="15.75">
      <c r="A19" s="19">
        <v>9</v>
      </c>
      <c r="B19" s="12" t="s">
        <v>11</v>
      </c>
      <c r="C19" s="46">
        <v>790.2</v>
      </c>
      <c r="D19" s="46">
        <v>315</v>
      </c>
      <c r="E19" s="5">
        <f t="shared" si="1"/>
        <v>1105.2</v>
      </c>
    </row>
    <row r="20" spans="1:5" ht="15.75">
      <c r="A20" s="19">
        <v>10</v>
      </c>
      <c r="B20" s="12" t="s">
        <v>15</v>
      </c>
      <c r="C20" s="46">
        <v>689.4</v>
      </c>
      <c r="D20" s="46">
        <v>315</v>
      </c>
      <c r="E20" s="5">
        <f t="shared" si="1"/>
        <v>1004.4</v>
      </c>
    </row>
    <row r="21" spans="1:5" ht="15.75">
      <c r="A21" s="19">
        <v>11</v>
      </c>
      <c r="B21" s="12" t="s">
        <v>6</v>
      </c>
      <c r="C21" s="46">
        <v>593.3</v>
      </c>
      <c r="D21" s="46">
        <v>315</v>
      </c>
      <c r="E21" s="5">
        <f t="shared" si="1"/>
        <v>908.3</v>
      </c>
    </row>
    <row r="22" spans="1:5" ht="15.75">
      <c r="A22" s="19">
        <v>12</v>
      </c>
      <c r="B22" s="12" t="s">
        <v>9</v>
      </c>
      <c r="C22" s="46">
        <v>588.5</v>
      </c>
      <c r="D22" s="46">
        <v>315</v>
      </c>
      <c r="E22" s="5">
        <f t="shared" si="1"/>
        <v>903.5</v>
      </c>
    </row>
    <row r="23" spans="1:5" ht="15.75">
      <c r="A23" s="19">
        <v>13</v>
      </c>
      <c r="B23" s="12" t="s">
        <v>12</v>
      </c>
      <c r="C23" s="46">
        <v>694.2</v>
      </c>
      <c r="D23" s="46">
        <v>315</v>
      </c>
      <c r="E23" s="5">
        <f t="shared" si="1"/>
        <v>1009.2</v>
      </c>
    </row>
    <row r="24" spans="1:5" ht="15.75">
      <c r="A24" s="19">
        <v>14</v>
      </c>
      <c r="B24" s="12" t="s">
        <v>19</v>
      </c>
      <c r="C24" s="46">
        <v>588.5</v>
      </c>
      <c r="D24" s="46">
        <v>315</v>
      </c>
      <c r="E24" s="5">
        <f>D24+C24</f>
        <v>903.5</v>
      </c>
    </row>
    <row r="25" spans="1:5" ht="15.75">
      <c r="A25" s="19">
        <v>15</v>
      </c>
      <c r="B25" s="12" t="s">
        <v>16</v>
      </c>
      <c r="C25" s="46">
        <v>593.3</v>
      </c>
      <c r="D25" s="46">
        <v>225</v>
      </c>
      <c r="E25" s="16">
        <f t="shared" si="0"/>
        <v>818.3</v>
      </c>
    </row>
    <row r="26" spans="1:5" ht="15.75">
      <c r="A26" s="19">
        <v>16</v>
      </c>
      <c r="B26" s="12" t="s">
        <v>17</v>
      </c>
      <c r="C26" s="46">
        <v>201.7</v>
      </c>
      <c r="D26" s="4"/>
      <c r="E26" s="16">
        <f t="shared" si="0"/>
        <v>201.7</v>
      </c>
    </row>
    <row r="27" spans="1:5" ht="15.75">
      <c r="A27" s="19">
        <v>17</v>
      </c>
      <c r="B27" s="12" t="s">
        <v>23</v>
      </c>
      <c r="C27" s="46">
        <v>100.9</v>
      </c>
      <c r="D27" s="4"/>
      <c r="E27" s="16">
        <f t="shared" si="0"/>
        <v>100.9</v>
      </c>
    </row>
    <row r="28" spans="1:5" ht="15.75">
      <c r="A28" s="19">
        <v>18</v>
      </c>
      <c r="B28" s="12" t="s">
        <v>18</v>
      </c>
      <c r="C28" s="46">
        <v>100.9</v>
      </c>
      <c r="D28" s="4"/>
      <c r="E28" s="16">
        <f t="shared" si="0"/>
        <v>100.9</v>
      </c>
    </row>
    <row r="29" spans="1:5" ht="15.75">
      <c r="A29" s="19">
        <v>19</v>
      </c>
      <c r="B29" s="12" t="s">
        <v>48</v>
      </c>
      <c r="C29" s="46">
        <v>801.9</v>
      </c>
      <c r="D29" s="46">
        <v>315</v>
      </c>
      <c r="E29" s="16">
        <f t="shared" si="0"/>
        <v>1116.9</v>
      </c>
    </row>
    <row r="30" spans="1:5" ht="15.75">
      <c r="A30" s="19">
        <v>20</v>
      </c>
      <c r="B30" s="12" t="s">
        <v>49</v>
      </c>
      <c r="C30" s="46">
        <v>100.9</v>
      </c>
      <c r="D30" s="4"/>
      <c r="E30" s="16">
        <f t="shared" si="0"/>
        <v>100.9</v>
      </c>
    </row>
    <row r="31" spans="1:5" ht="15.75">
      <c r="A31" s="19">
        <v>21</v>
      </c>
      <c r="B31" s="12" t="s">
        <v>50</v>
      </c>
      <c r="C31" s="46">
        <v>100.86</v>
      </c>
      <c r="D31" s="4"/>
      <c r="E31" s="16">
        <f t="shared" si="0"/>
        <v>100.86</v>
      </c>
    </row>
    <row r="32" spans="1:5" ht="30">
      <c r="A32" s="19">
        <v>22</v>
      </c>
      <c r="B32" s="25" t="s">
        <v>39</v>
      </c>
      <c r="C32" s="47"/>
      <c r="D32" s="2"/>
      <c r="E32" s="16">
        <f t="shared" si="0"/>
        <v>0</v>
      </c>
    </row>
    <row r="33" spans="1:5" ht="15.75">
      <c r="A33" s="19"/>
      <c r="B33" s="25" t="s">
        <v>27</v>
      </c>
      <c r="C33" s="20"/>
      <c r="D33" s="21"/>
      <c r="E33" s="40">
        <f t="shared" si="0"/>
        <v>0</v>
      </c>
    </row>
    <row r="34" spans="1:5" ht="15.75">
      <c r="A34" s="2"/>
      <c r="B34" s="27" t="s">
        <v>30</v>
      </c>
      <c r="C34" s="48">
        <f>SUM(C11:C32)</f>
        <v>10365.359999999999</v>
      </c>
      <c r="D34" s="48">
        <f>SUM(D11:D33)</f>
        <v>4770</v>
      </c>
      <c r="E34" s="48">
        <f>SUM(E11:E32)</f>
        <v>15135.359999999999</v>
      </c>
    </row>
    <row r="35" spans="1:5" ht="15.75">
      <c r="A35" s="2"/>
      <c r="B35" s="27" t="s">
        <v>31</v>
      </c>
      <c r="C35" s="48">
        <f>C34*30.2%</f>
        <v>3130.3387199999997</v>
      </c>
      <c r="D35" s="48">
        <f>D34*30.2%</f>
        <v>1440.54</v>
      </c>
      <c r="E35" s="48">
        <f>E34*30.2%</f>
        <v>4570.87872</v>
      </c>
    </row>
    <row r="36" spans="1:5" ht="15">
      <c r="A36" s="2"/>
      <c r="B36" s="28"/>
      <c r="C36" s="26"/>
      <c r="D36" s="2"/>
      <c r="E36" s="2"/>
    </row>
    <row r="37" spans="1:5" ht="15">
      <c r="A37" s="2"/>
      <c r="B37" s="24"/>
      <c r="C37" s="21"/>
      <c r="D37" s="2"/>
      <c r="E37" s="2"/>
    </row>
    <row r="38" spans="1:5" ht="15.75">
      <c r="A38" s="19"/>
      <c r="B38" s="22" t="s">
        <v>29</v>
      </c>
      <c r="C38" s="39">
        <f>C34+C35+C33</f>
        <v>13495.698719999999</v>
      </c>
      <c r="D38" s="39">
        <f>D34+D35</f>
        <v>6210.54</v>
      </c>
      <c r="E38" s="39">
        <f>E34+E35+E33</f>
        <v>19706.238719999998</v>
      </c>
    </row>
  </sheetData>
  <sheetProtection/>
  <mergeCells count="7">
    <mergeCell ref="A2:E2"/>
    <mergeCell ref="B3:E3"/>
    <mergeCell ref="B1:E1"/>
    <mergeCell ref="A7:E7"/>
    <mergeCell ref="A8:E8"/>
    <mergeCell ref="B5:E5"/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Турукина</dc:creator>
  <cp:keywords/>
  <dc:description/>
  <cp:lastModifiedBy>111</cp:lastModifiedBy>
  <cp:lastPrinted>2016-12-26T11:41:52Z</cp:lastPrinted>
  <dcterms:created xsi:type="dcterms:W3CDTF">2007-10-16T09:58:32Z</dcterms:created>
  <dcterms:modified xsi:type="dcterms:W3CDTF">2016-12-26T11:41:58Z</dcterms:modified>
  <cp:category/>
  <cp:version/>
  <cp:contentType/>
  <cp:contentStatus/>
</cp:coreProperties>
</file>