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7890" activeTab="0"/>
  </bookViews>
  <sheets>
    <sheet name="Гостандарт" sheetId="1" r:id="rId1"/>
    <sheet name="Гостандарт ДДУ" sheetId="2" r:id="rId2"/>
  </sheets>
  <definedNames/>
  <calcPr fullCalcOnLoad="1"/>
</workbook>
</file>

<file path=xl/sharedStrings.xml><?xml version="1.0" encoding="utf-8"?>
<sst xmlns="http://schemas.openxmlformats.org/spreadsheetml/2006/main" count="76" uniqueCount="53">
  <si>
    <t>Всего</t>
  </si>
  <si>
    <t>код бюджетополучателей</t>
  </si>
  <si>
    <t>№ п/п</t>
  </si>
  <si>
    <t>ВСЕГО</t>
  </si>
  <si>
    <t>Наименование школ</t>
  </si>
  <si>
    <t>Асахская СОШ</t>
  </si>
  <si>
    <t>Генухская СОШ</t>
  </si>
  <si>
    <t>Гениятлинская СОШ</t>
  </si>
  <si>
    <t>Кидеринская СОШ</t>
  </si>
  <si>
    <t>Междуреченская СОШ</t>
  </si>
  <si>
    <t>Мококская СОШ</t>
  </si>
  <si>
    <t>Ретлобская СОШ</t>
  </si>
  <si>
    <t>Махалатлинская СОШ</t>
  </si>
  <si>
    <t>Сагадинская СОШ</t>
  </si>
  <si>
    <t>Хебатлинская СОШ</t>
  </si>
  <si>
    <t>Хупринская СОШ</t>
  </si>
  <si>
    <t>Хутрахская СОШ</t>
  </si>
  <si>
    <t>Хибятлинская СОШ</t>
  </si>
  <si>
    <t>Цебаринская СОШ</t>
  </si>
  <si>
    <t>Шауринская СОШ</t>
  </si>
  <si>
    <t>Шапихская СОШ</t>
  </si>
  <si>
    <t>Шаитлинская СОШ</t>
  </si>
  <si>
    <t>Гутатлинская СОШ</t>
  </si>
  <si>
    <t>Зехидинская ООШ</t>
  </si>
  <si>
    <t>Китуринская ООШ</t>
  </si>
  <si>
    <t>Заработная плата за месяц без начисление на оплату труда</t>
  </si>
  <si>
    <t>Мекалинская ООШ</t>
  </si>
  <si>
    <t>Прочие расходы</t>
  </si>
  <si>
    <t>Распределение</t>
  </si>
  <si>
    <r>
      <t xml:space="preserve">Начисление на оплату труда    </t>
    </r>
    <r>
      <rPr>
        <b/>
        <u val="single"/>
        <sz val="11"/>
        <rFont val="Arial Cyr"/>
        <family val="0"/>
      </rPr>
      <t>эк.кл. 213</t>
    </r>
    <r>
      <rPr>
        <sz val="11"/>
        <rFont val="Arial Cyr"/>
        <family val="0"/>
      </rPr>
      <t xml:space="preserve"> </t>
    </r>
  </si>
  <si>
    <r>
      <t xml:space="preserve">Книгоиздательская продукци              </t>
    </r>
    <r>
      <rPr>
        <b/>
        <u val="single"/>
        <sz val="11"/>
        <rFont val="Arial Cyr"/>
        <family val="0"/>
      </rPr>
      <t>эк. кл 212</t>
    </r>
    <r>
      <rPr>
        <sz val="11"/>
        <rFont val="Arial Cyr"/>
        <family val="0"/>
      </rPr>
      <t xml:space="preserve">                       </t>
    </r>
  </si>
  <si>
    <t xml:space="preserve">                                              Приложение 11</t>
  </si>
  <si>
    <t xml:space="preserve">Гутатлинская СОШ </t>
  </si>
  <si>
    <t xml:space="preserve">Асахская СОШ </t>
  </si>
  <si>
    <t xml:space="preserve">Гениятлинская СОШ </t>
  </si>
  <si>
    <t>ИТОГО</t>
  </si>
  <si>
    <t xml:space="preserve">                                              Приложение 12</t>
  </si>
  <si>
    <r>
      <t xml:space="preserve">Заработная плата с начислением на оплату труда </t>
    </r>
    <r>
      <rPr>
        <b/>
        <sz val="10"/>
        <rFont val="Arial Cyr"/>
        <family val="0"/>
      </rPr>
      <t>за счет субвенции</t>
    </r>
  </si>
  <si>
    <t xml:space="preserve">                   "О районном бюджете  МР "Цунтинский район"</t>
  </si>
  <si>
    <t>Хозяйствен (учебные) и прочие расходы</t>
  </si>
  <si>
    <t>МКУ "ЦБ"</t>
  </si>
  <si>
    <t>на сокраш. Штатов</t>
  </si>
  <si>
    <t xml:space="preserve">                     "О районном бюджете  МР "Цунтинский район"</t>
  </si>
  <si>
    <t>Учеб. Отпуска, курсы повыш., разница з/п</t>
  </si>
  <si>
    <t>средства по Госстандарту образования на 2019 год</t>
  </si>
  <si>
    <t xml:space="preserve">                                             к  проекту постановлению районого Собрания депутатов</t>
  </si>
  <si>
    <t>об утверждения бюджета на 2019 год</t>
  </si>
  <si>
    <r>
      <t xml:space="preserve">Заработная плата за 2019 год.                  </t>
    </r>
    <r>
      <rPr>
        <b/>
        <u val="single"/>
        <sz val="11"/>
        <rFont val="Arial Cyr"/>
        <family val="0"/>
      </rPr>
      <t>эк. кл. 211</t>
    </r>
  </si>
  <si>
    <t xml:space="preserve">                                                                                 к проекту постановлению районого Собрания депутатов</t>
  </si>
  <si>
    <t xml:space="preserve">                                                                     об утверждения бюджета на 2019 год</t>
  </si>
  <si>
    <t>средства по Госстандарту дошкольного образования на 2019 год</t>
  </si>
  <si>
    <r>
      <t xml:space="preserve">Заработная плата с начислением за 2019 год </t>
    </r>
    <r>
      <rPr>
        <b/>
        <sz val="10"/>
        <rFont val="Arial Cyr"/>
        <family val="0"/>
      </rPr>
      <t xml:space="preserve"> за счет дотации</t>
    </r>
  </si>
  <si>
    <t>ВСКГО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</si>
</sst>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i/>
      <sz val="12"/>
      <name val="Arial Cyr"/>
      <family val="0"/>
    </font>
    <font>
      <b/>
      <u val="single"/>
      <sz val="11"/>
      <name val="Arial Cyr"/>
      <family val="0"/>
    </font>
    <font>
      <b/>
      <i/>
      <sz val="12"/>
      <name val="Arial Cyr"/>
      <family val="0"/>
    </font>
    <font>
      <sz val="14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3" fontId="53" fillId="0" borderId="10" xfId="0" applyNumberFormat="1" applyFont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9" fillId="0" borderId="0" xfId="0" applyFont="1" applyAlignment="1">
      <alignment horizontal="right" vertical="top" wrapText="1"/>
    </xf>
    <xf numFmtId="170" fontId="10" fillId="0" borderId="0" xfId="42" applyFont="1" applyFill="1" applyAlignment="1">
      <alignment horizontal="right"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0" applyFont="1" applyFill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3" fontId="2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 shrinkToFit="1"/>
    </xf>
    <xf numFmtId="0" fontId="13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178" fontId="2" fillId="0" borderId="12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178" fontId="16" fillId="0" borderId="10" xfId="0" applyNumberFormat="1" applyFont="1" applyBorder="1" applyAlignment="1">
      <alignment/>
    </xf>
    <xf numFmtId="178" fontId="8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78" fontId="17" fillId="0" borderId="12" xfId="0" applyNumberFormat="1" applyFont="1" applyBorder="1" applyAlignment="1">
      <alignment/>
    </xf>
    <xf numFmtId="178" fontId="2" fillId="0" borderId="14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0" fontId="0" fillId="0" borderId="0" xfId="0" applyAlignment="1">
      <alignment vertical="center"/>
    </xf>
    <xf numFmtId="178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18" fillId="0" borderId="10" xfId="0" applyFont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4">
      <selection activeCell="L35" sqref="L35"/>
    </sheetView>
  </sheetViews>
  <sheetFormatPr defaultColWidth="9.00390625" defaultRowHeight="12.75"/>
  <cols>
    <col min="1" max="1" width="4.75390625" style="0" customWidth="1"/>
    <col min="2" max="2" width="7.375" style="0" customWidth="1"/>
    <col min="3" max="3" width="25.00390625" style="0" customWidth="1"/>
    <col min="4" max="4" width="14.375" style="0" customWidth="1"/>
    <col min="5" max="5" width="12.625" style="0" hidden="1" customWidth="1"/>
    <col min="6" max="6" width="15.125" style="0" customWidth="1"/>
    <col min="7" max="7" width="14.125" style="0" customWidth="1"/>
    <col min="8" max="8" width="13.75390625" style="0" customWidth="1"/>
    <col min="9" max="9" width="14.375" style="0" customWidth="1"/>
    <col min="10" max="10" width="13.00390625" style="0" customWidth="1"/>
    <col min="11" max="11" width="13.375" style="0" customWidth="1"/>
    <col min="12" max="12" width="17.625" style="0" customWidth="1"/>
  </cols>
  <sheetData>
    <row r="1" spans="2:12" ht="12.75" customHeight="1">
      <c r="B1" s="44"/>
      <c r="C1" s="44"/>
      <c r="H1" s="48"/>
      <c r="I1" s="48"/>
      <c r="J1" s="48"/>
      <c r="K1" s="48"/>
      <c r="L1" s="48"/>
    </row>
    <row r="2" spans="7:12" ht="12.75" customHeight="1">
      <c r="G2" s="10"/>
      <c r="H2" s="50" t="s">
        <v>31</v>
      </c>
      <c r="I2" s="50"/>
      <c r="J2" s="50"/>
      <c r="K2" s="50"/>
      <c r="L2" s="24"/>
    </row>
    <row r="3" spans="7:13" ht="12.75" customHeight="1">
      <c r="G3" s="50" t="s">
        <v>46</v>
      </c>
      <c r="H3" s="50"/>
      <c r="I3" s="50"/>
      <c r="J3" s="50"/>
      <c r="K3" s="50"/>
      <c r="L3" s="50"/>
      <c r="M3" s="50"/>
    </row>
    <row r="4" spans="7:14" ht="12.75">
      <c r="G4" s="26"/>
      <c r="H4" s="48" t="s">
        <v>45</v>
      </c>
      <c r="I4" s="48"/>
      <c r="J4" s="48"/>
      <c r="K4" s="48"/>
      <c r="L4" s="48"/>
      <c r="M4" s="48"/>
      <c r="N4" s="48"/>
    </row>
    <row r="5" spans="7:14" ht="12.75" customHeight="1">
      <c r="G5" s="10"/>
      <c r="H5" s="25"/>
      <c r="I5" s="48" t="s">
        <v>38</v>
      </c>
      <c r="J5" s="48"/>
      <c r="K5" s="48"/>
      <c r="L5" s="48"/>
      <c r="M5" s="48"/>
      <c r="N5" s="48"/>
    </row>
    <row r="6" spans="7:12" ht="12.75" customHeight="1">
      <c r="G6" s="10"/>
      <c r="H6" s="11"/>
      <c r="I6" s="11"/>
      <c r="J6" s="11"/>
      <c r="K6" s="11"/>
      <c r="L6" s="11"/>
    </row>
    <row r="7" spans="1:12" ht="15.75">
      <c r="A7" s="49" t="s">
        <v>28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15.75">
      <c r="A8" s="49" t="s">
        <v>44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10" spans="1:12" ht="71.25" customHeight="1">
      <c r="A10" s="29" t="s">
        <v>2</v>
      </c>
      <c r="B10" s="30" t="s">
        <v>1</v>
      </c>
      <c r="C10" s="31" t="s">
        <v>4</v>
      </c>
      <c r="D10" s="29" t="s">
        <v>25</v>
      </c>
      <c r="E10" s="29"/>
      <c r="F10" s="29" t="s">
        <v>47</v>
      </c>
      <c r="G10" s="29" t="s">
        <v>29</v>
      </c>
      <c r="H10" s="29" t="s">
        <v>30</v>
      </c>
      <c r="I10" s="29" t="s">
        <v>35</v>
      </c>
      <c r="J10" s="29" t="s">
        <v>39</v>
      </c>
      <c r="K10" s="29" t="s">
        <v>41</v>
      </c>
      <c r="L10" s="32" t="s">
        <v>3</v>
      </c>
    </row>
    <row r="11" spans="1:12" ht="15">
      <c r="A11" s="2">
        <v>1</v>
      </c>
      <c r="B11" s="2"/>
      <c r="C11" s="12" t="s">
        <v>5</v>
      </c>
      <c r="D11" s="33"/>
      <c r="E11" s="33"/>
      <c r="F11" s="35">
        <v>683.258</v>
      </c>
      <c r="G11" s="37">
        <f>F11*30.2%</f>
        <v>206.343916</v>
      </c>
      <c r="H11" s="3"/>
      <c r="I11" s="38">
        <f>(F11+G11)*12.2</f>
        <v>10853.143375200001</v>
      </c>
      <c r="J11" s="37">
        <v>11</v>
      </c>
      <c r="K11" s="37"/>
      <c r="L11" s="38">
        <f>I11+J11+K11</f>
        <v>10864.143375200001</v>
      </c>
    </row>
    <row r="12" spans="1:12" ht="15">
      <c r="A12" s="2">
        <v>2</v>
      </c>
      <c r="B12" s="2"/>
      <c r="C12" s="12" t="s">
        <v>6</v>
      </c>
      <c r="D12" s="33"/>
      <c r="E12" s="33"/>
      <c r="F12" s="35">
        <v>587.619</v>
      </c>
      <c r="G12" s="37">
        <f>F12*30.2%</f>
        <v>177.460938</v>
      </c>
      <c r="H12" s="3"/>
      <c r="I12" s="38">
        <f aca="true" t="shared" si="0" ref="I12:I31">(F12+G12)*12.2</f>
        <v>9333.9752436</v>
      </c>
      <c r="J12" s="37">
        <v>15</v>
      </c>
      <c r="K12" s="37"/>
      <c r="L12" s="38">
        <f aca="true" t="shared" si="1" ref="L12:L32">I12+J12+K12</f>
        <v>9348.9752436</v>
      </c>
    </row>
    <row r="13" spans="1:12" ht="15">
      <c r="A13" s="2">
        <v>3</v>
      </c>
      <c r="B13" s="2"/>
      <c r="C13" s="12" t="s">
        <v>7</v>
      </c>
      <c r="D13" s="33"/>
      <c r="E13" s="33"/>
      <c r="F13" s="35">
        <v>402.231</v>
      </c>
      <c r="G13" s="37">
        <f aca="true" t="shared" si="2" ref="G13:G30">F13*30.2%</f>
        <v>121.473762</v>
      </c>
      <c r="H13" s="3"/>
      <c r="I13" s="38">
        <f t="shared" si="0"/>
        <v>6389.1980963999995</v>
      </c>
      <c r="J13" s="37">
        <v>9</v>
      </c>
      <c r="K13" s="37"/>
      <c r="L13" s="38">
        <f t="shared" si="1"/>
        <v>6398.1980963999995</v>
      </c>
    </row>
    <row r="14" spans="1:12" ht="15">
      <c r="A14" s="2">
        <v>4</v>
      </c>
      <c r="B14" s="2"/>
      <c r="C14" s="12" t="s">
        <v>8</v>
      </c>
      <c r="D14" s="33"/>
      <c r="E14" s="33"/>
      <c r="F14" s="35">
        <v>672.893</v>
      </c>
      <c r="G14" s="37">
        <f t="shared" si="2"/>
        <v>203.213686</v>
      </c>
      <c r="H14" s="3"/>
      <c r="I14" s="38">
        <f t="shared" si="0"/>
        <v>10688.5015692</v>
      </c>
      <c r="J14" s="37">
        <v>20</v>
      </c>
      <c r="K14" s="37"/>
      <c r="L14" s="38">
        <f t="shared" si="1"/>
        <v>10708.5015692</v>
      </c>
    </row>
    <row r="15" spans="1:12" ht="15">
      <c r="A15" s="2">
        <v>5</v>
      </c>
      <c r="B15" s="2"/>
      <c r="C15" s="12" t="s">
        <v>9</v>
      </c>
      <c r="D15" s="33"/>
      <c r="E15" s="33"/>
      <c r="F15" s="35">
        <v>739.802</v>
      </c>
      <c r="G15" s="37">
        <f t="shared" si="2"/>
        <v>223.420204</v>
      </c>
      <c r="H15" s="3"/>
      <c r="I15" s="38">
        <f t="shared" si="0"/>
        <v>11751.3108888</v>
      </c>
      <c r="J15" s="37">
        <v>18</v>
      </c>
      <c r="K15" s="37"/>
      <c r="L15" s="38">
        <f t="shared" si="1"/>
        <v>11769.3108888</v>
      </c>
    </row>
    <row r="16" spans="1:12" ht="15">
      <c r="A16" s="2">
        <v>6</v>
      </c>
      <c r="B16" s="2"/>
      <c r="C16" s="12" t="s">
        <v>10</v>
      </c>
      <c r="D16" s="33"/>
      <c r="E16" s="33"/>
      <c r="F16" s="35">
        <v>673.341</v>
      </c>
      <c r="G16" s="37">
        <f t="shared" si="2"/>
        <v>203.348982</v>
      </c>
      <c r="H16" s="3"/>
      <c r="I16" s="38">
        <f t="shared" si="0"/>
        <v>10695.6177804</v>
      </c>
      <c r="J16" s="37">
        <v>12</v>
      </c>
      <c r="K16" s="37"/>
      <c r="L16" s="38">
        <f t="shared" si="1"/>
        <v>10707.6177804</v>
      </c>
    </row>
    <row r="17" spans="1:12" ht="15">
      <c r="A17" s="2">
        <v>7</v>
      </c>
      <c r="B17" s="2"/>
      <c r="C17" s="12" t="s">
        <v>11</v>
      </c>
      <c r="D17" s="33"/>
      <c r="E17" s="33"/>
      <c r="F17" s="35">
        <v>803.372</v>
      </c>
      <c r="G17" s="37">
        <f t="shared" si="2"/>
        <v>242.61834399999998</v>
      </c>
      <c r="H17" s="3"/>
      <c r="I17" s="38">
        <f t="shared" si="0"/>
        <v>12761.082196799996</v>
      </c>
      <c r="J17" s="37">
        <v>18</v>
      </c>
      <c r="K17" s="37"/>
      <c r="L17" s="38">
        <f t="shared" si="1"/>
        <v>12779.082196799996</v>
      </c>
    </row>
    <row r="18" spans="1:12" ht="15">
      <c r="A18" s="2">
        <v>8</v>
      </c>
      <c r="B18" s="2"/>
      <c r="C18" s="12" t="s">
        <v>12</v>
      </c>
      <c r="D18" s="33"/>
      <c r="E18" s="33"/>
      <c r="F18" s="35">
        <v>719.263</v>
      </c>
      <c r="G18" s="37">
        <f t="shared" si="2"/>
        <v>217.21742600000002</v>
      </c>
      <c r="H18" s="3"/>
      <c r="I18" s="38">
        <f t="shared" si="0"/>
        <v>11425.0611972</v>
      </c>
      <c r="J18" s="37">
        <v>18</v>
      </c>
      <c r="K18" s="37"/>
      <c r="L18" s="38">
        <f t="shared" si="1"/>
        <v>11443.0611972</v>
      </c>
    </row>
    <row r="19" spans="1:12" ht="15">
      <c r="A19" s="2">
        <v>9</v>
      </c>
      <c r="B19" s="2"/>
      <c r="C19" s="12" t="s">
        <v>13</v>
      </c>
      <c r="D19" s="33"/>
      <c r="E19" s="33"/>
      <c r="F19" s="35">
        <v>540.211</v>
      </c>
      <c r="G19" s="37">
        <f>F19*30.2%</f>
        <v>163.143722</v>
      </c>
      <c r="H19" s="3"/>
      <c r="I19" s="38">
        <f t="shared" si="0"/>
        <v>8580.9276084</v>
      </c>
      <c r="J19" s="37">
        <v>10</v>
      </c>
      <c r="K19" s="37"/>
      <c r="L19" s="38">
        <f t="shared" si="1"/>
        <v>8590.9276084</v>
      </c>
    </row>
    <row r="20" spans="1:12" ht="15">
      <c r="A20" s="2">
        <v>10</v>
      </c>
      <c r="B20" s="2"/>
      <c r="C20" s="12" t="s">
        <v>14</v>
      </c>
      <c r="D20" s="33"/>
      <c r="E20" s="33"/>
      <c r="F20" s="35">
        <v>548.056</v>
      </c>
      <c r="G20" s="37">
        <f>F20*30.2%</f>
        <v>165.512912</v>
      </c>
      <c r="H20" s="3"/>
      <c r="I20" s="38">
        <f t="shared" si="0"/>
        <v>8705.5407264</v>
      </c>
      <c r="J20" s="37">
        <v>11</v>
      </c>
      <c r="K20" s="37"/>
      <c r="L20" s="38">
        <f t="shared" si="1"/>
        <v>8716.5407264</v>
      </c>
    </row>
    <row r="21" spans="1:12" ht="15">
      <c r="A21" s="2">
        <v>11</v>
      </c>
      <c r="B21" s="2"/>
      <c r="C21" s="12" t="s">
        <v>15</v>
      </c>
      <c r="D21" s="33"/>
      <c r="E21" s="33"/>
      <c r="F21" s="35">
        <v>626.575</v>
      </c>
      <c r="G21" s="37">
        <f t="shared" si="2"/>
        <v>189.22565</v>
      </c>
      <c r="H21" s="3"/>
      <c r="I21" s="38">
        <f t="shared" si="0"/>
        <v>9952.76793</v>
      </c>
      <c r="J21" s="37">
        <v>15</v>
      </c>
      <c r="K21" s="37"/>
      <c r="L21" s="38">
        <f t="shared" si="1"/>
        <v>9967.76793</v>
      </c>
    </row>
    <row r="22" spans="1:12" ht="15">
      <c r="A22" s="2">
        <v>12</v>
      </c>
      <c r="B22" s="2"/>
      <c r="C22" s="12" t="s">
        <v>16</v>
      </c>
      <c r="D22" s="33"/>
      <c r="E22" s="33"/>
      <c r="F22" s="35">
        <v>624.322</v>
      </c>
      <c r="G22" s="37">
        <f t="shared" si="2"/>
        <v>188.545244</v>
      </c>
      <c r="H22" s="8"/>
      <c r="I22" s="38">
        <f t="shared" si="0"/>
        <v>9916.9803768</v>
      </c>
      <c r="J22" s="37">
        <v>18</v>
      </c>
      <c r="K22" s="37"/>
      <c r="L22" s="38">
        <f t="shared" si="1"/>
        <v>9934.9803768</v>
      </c>
    </row>
    <row r="23" spans="1:12" ht="15">
      <c r="A23" s="2">
        <v>13</v>
      </c>
      <c r="B23" s="2"/>
      <c r="C23" s="12" t="s">
        <v>17</v>
      </c>
      <c r="D23" s="33"/>
      <c r="E23" s="33"/>
      <c r="F23" s="35">
        <v>613.398</v>
      </c>
      <c r="G23" s="37">
        <f t="shared" si="2"/>
        <v>185.246196</v>
      </c>
      <c r="H23" s="3"/>
      <c r="I23" s="38">
        <f t="shared" si="0"/>
        <v>9743.4591912</v>
      </c>
      <c r="J23" s="37">
        <v>10</v>
      </c>
      <c r="K23" s="37"/>
      <c r="L23" s="38">
        <f t="shared" si="1"/>
        <v>9753.4591912</v>
      </c>
    </row>
    <row r="24" spans="1:12" ht="15">
      <c r="A24" s="2">
        <v>14</v>
      </c>
      <c r="B24" s="2"/>
      <c r="C24" s="12" t="s">
        <v>18</v>
      </c>
      <c r="D24" s="33"/>
      <c r="E24" s="33"/>
      <c r="F24" s="35">
        <v>509.584</v>
      </c>
      <c r="G24" s="37">
        <f t="shared" si="2"/>
        <v>153.894368</v>
      </c>
      <c r="H24" s="3"/>
      <c r="I24" s="38">
        <f t="shared" si="0"/>
        <v>8094.4360896</v>
      </c>
      <c r="J24" s="37">
        <v>6</v>
      </c>
      <c r="K24" s="37"/>
      <c r="L24" s="38">
        <f t="shared" si="1"/>
        <v>8100.4360896</v>
      </c>
    </row>
    <row r="25" spans="1:12" ht="15">
      <c r="A25" s="2">
        <v>15</v>
      </c>
      <c r="B25" s="2"/>
      <c r="C25" s="12" t="s">
        <v>19</v>
      </c>
      <c r="D25" s="33"/>
      <c r="E25" s="33"/>
      <c r="F25" s="35">
        <v>780.806</v>
      </c>
      <c r="G25" s="37">
        <f t="shared" si="2"/>
        <v>235.803412</v>
      </c>
      <c r="H25" s="3"/>
      <c r="I25" s="38">
        <f t="shared" si="0"/>
        <v>12402.634826399999</v>
      </c>
      <c r="J25" s="37">
        <v>16</v>
      </c>
      <c r="K25" s="37"/>
      <c r="L25" s="38">
        <f t="shared" si="1"/>
        <v>12418.634826399999</v>
      </c>
    </row>
    <row r="26" spans="1:12" ht="15">
      <c r="A26" s="2">
        <v>16</v>
      </c>
      <c r="B26" s="2"/>
      <c r="C26" s="12" t="s">
        <v>20</v>
      </c>
      <c r="D26" s="33"/>
      <c r="E26" s="33"/>
      <c r="F26" s="35">
        <v>531.591</v>
      </c>
      <c r="G26" s="37">
        <f t="shared" si="2"/>
        <v>160.540482</v>
      </c>
      <c r="H26" s="3"/>
      <c r="I26" s="38">
        <f t="shared" si="0"/>
        <v>8444.0040804</v>
      </c>
      <c r="J26" s="37">
        <v>11</v>
      </c>
      <c r="K26" s="37"/>
      <c r="L26" s="38">
        <f t="shared" si="1"/>
        <v>8455.0040804</v>
      </c>
    </row>
    <row r="27" spans="1:12" ht="15">
      <c r="A27" s="2">
        <v>17</v>
      </c>
      <c r="B27" s="2"/>
      <c r="C27" s="12" t="s">
        <v>21</v>
      </c>
      <c r="D27" s="33"/>
      <c r="E27" s="33"/>
      <c r="F27" s="35">
        <v>579.267</v>
      </c>
      <c r="G27" s="37">
        <f t="shared" si="2"/>
        <v>174.938634</v>
      </c>
      <c r="H27" s="3"/>
      <c r="I27" s="38">
        <f t="shared" si="0"/>
        <v>9201.308734799999</v>
      </c>
      <c r="J27" s="37">
        <v>11</v>
      </c>
      <c r="K27" s="37"/>
      <c r="L27" s="38">
        <f t="shared" si="1"/>
        <v>9212.308734799999</v>
      </c>
    </row>
    <row r="28" spans="1:12" ht="15">
      <c r="A28" s="2">
        <v>18</v>
      </c>
      <c r="B28" s="2"/>
      <c r="C28" s="12" t="s">
        <v>26</v>
      </c>
      <c r="D28" s="33"/>
      <c r="E28" s="33"/>
      <c r="F28" s="35">
        <v>564.698</v>
      </c>
      <c r="G28" s="37">
        <f t="shared" si="2"/>
        <v>170.538796</v>
      </c>
      <c r="H28" s="3"/>
      <c r="I28" s="38">
        <f t="shared" si="0"/>
        <v>8969.888911199998</v>
      </c>
      <c r="J28" s="37">
        <v>9</v>
      </c>
      <c r="K28" s="37"/>
      <c r="L28" s="38">
        <f t="shared" si="1"/>
        <v>8978.888911199998</v>
      </c>
    </row>
    <row r="29" spans="1:12" ht="15">
      <c r="A29" s="2">
        <v>19</v>
      </c>
      <c r="B29" s="2"/>
      <c r="C29" s="12" t="s">
        <v>22</v>
      </c>
      <c r="D29" s="33"/>
      <c r="E29" s="33"/>
      <c r="F29" s="35">
        <v>534.403</v>
      </c>
      <c r="G29" s="37">
        <f t="shared" si="2"/>
        <v>161.389706</v>
      </c>
      <c r="H29" s="3"/>
      <c r="I29" s="38">
        <f t="shared" si="0"/>
        <v>8488.671013199999</v>
      </c>
      <c r="J29" s="37">
        <v>13</v>
      </c>
      <c r="K29" s="37"/>
      <c r="L29" s="38">
        <f t="shared" si="1"/>
        <v>8501.671013199999</v>
      </c>
    </row>
    <row r="30" spans="1:12" ht="15">
      <c r="A30" s="2">
        <v>20</v>
      </c>
      <c r="B30" s="2"/>
      <c r="C30" s="12" t="s">
        <v>24</v>
      </c>
      <c r="D30" s="33"/>
      <c r="E30" s="33"/>
      <c r="F30" s="35">
        <v>492.757</v>
      </c>
      <c r="G30" s="37">
        <f t="shared" si="2"/>
        <v>148.812614</v>
      </c>
      <c r="H30" s="3"/>
      <c r="I30" s="38">
        <f t="shared" si="0"/>
        <v>7827.149290799999</v>
      </c>
      <c r="J30" s="37">
        <v>10</v>
      </c>
      <c r="K30" s="37"/>
      <c r="L30" s="38">
        <f t="shared" si="1"/>
        <v>7837.149290799999</v>
      </c>
    </row>
    <row r="31" spans="1:12" ht="15">
      <c r="A31" s="2">
        <v>21</v>
      </c>
      <c r="B31" s="2"/>
      <c r="C31" s="12" t="s">
        <v>23</v>
      </c>
      <c r="D31" s="33"/>
      <c r="E31" s="33"/>
      <c r="F31" s="35">
        <v>451.825</v>
      </c>
      <c r="G31" s="37">
        <f>F31*30.2%</f>
        <v>136.45114999999998</v>
      </c>
      <c r="H31" s="3"/>
      <c r="I31" s="38">
        <f t="shared" si="0"/>
        <v>7176.969029999998</v>
      </c>
      <c r="J31" s="37">
        <v>10</v>
      </c>
      <c r="K31" s="37"/>
      <c r="L31" s="38">
        <f t="shared" si="1"/>
        <v>7186.969029999998</v>
      </c>
    </row>
    <row r="32" spans="1:12" ht="15">
      <c r="A32" s="2"/>
      <c r="B32" s="2"/>
      <c r="C32" s="12" t="s">
        <v>40</v>
      </c>
      <c r="D32" s="33"/>
      <c r="E32" s="33"/>
      <c r="F32" s="35">
        <v>211.264</v>
      </c>
      <c r="G32" s="37">
        <f>F32*30.2%</f>
        <v>63.801728000000004</v>
      </c>
      <c r="H32" s="3"/>
      <c r="I32" s="38">
        <f>(F32+G32)*12</f>
        <v>3300.7887360000004</v>
      </c>
      <c r="J32" s="37"/>
      <c r="K32" s="37"/>
      <c r="L32" s="38">
        <f t="shared" si="1"/>
        <v>3300.7887360000004</v>
      </c>
    </row>
    <row r="33" spans="1:12" ht="36" customHeight="1">
      <c r="A33" s="2"/>
      <c r="B33" s="2"/>
      <c r="C33" s="46" t="s">
        <v>43</v>
      </c>
      <c r="D33" s="33"/>
      <c r="E33" s="33"/>
      <c r="F33" s="35"/>
      <c r="G33" s="37"/>
      <c r="H33" s="3"/>
      <c r="I33" s="38"/>
      <c r="J33" s="37"/>
      <c r="K33" s="37"/>
      <c r="L33" s="38">
        <v>1079.033</v>
      </c>
    </row>
    <row r="34" spans="1:12" ht="15">
      <c r="A34" s="2"/>
      <c r="B34" s="2"/>
      <c r="C34" s="28" t="s">
        <v>27</v>
      </c>
      <c r="D34" s="4"/>
      <c r="E34" s="4"/>
      <c r="F34" s="4"/>
      <c r="G34" s="37"/>
      <c r="H34" s="3"/>
      <c r="I34" s="3"/>
      <c r="J34" s="3"/>
      <c r="K34" s="3"/>
      <c r="L34" s="38">
        <v>10828.55</v>
      </c>
    </row>
    <row r="35" spans="1:12" ht="18">
      <c r="A35" s="2"/>
      <c r="B35" s="2"/>
      <c r="C35" s="13" t="s">
        <v>0</v>
      </c>
      <c r="D35" s="5">
        <f>SUM(D11:D34)</f>
        <v>0</v>
      </c>
      <c r="E35" s="5"/>
      <c r="F35" s="36">
        <f aca="true" t="shared" si="3" ref="F35:L35">SUM(F11:F34)</f>
        <v>12890.536000000002</v>
      </c>
      <c r="G35" s="36">
        <f t="shared" si="3"/>
        <v>3892.941871999999</v>
      </c>
      <c r="H35" s="27">
        <f t="shared" si="3"/>
        <v>0</v>
      </c>
      <c r="I35" s="36">
        <f t="shared" si="3"/>
        <v>204703.41689279996</v>
      </c>
      <c r="J35" s="36">
        <f t="shared" si="3"/>
        <v>271</v>
      </c>
      <c r="K35" s="36">
        <f t="shared" si="3"/>
        <v>0</v>
      </c>
      <c r="L35" s="39">
        <f t="shared" si="3"/>
        <v>216881.99989279994</v>
      </c>
    </row>
    <row r="36" spans="9:12" ht="15">
      <c r="I36" s="6"/>
      <c r="J36" s="6"/>
      <c r="K36" s="6"/>
      <c r="L36" s="7"/>
    </row>
    <row r="37" spans="9:12" ht="12.75">
      <c r="I37" s="6"/>
      <c r="J37" s="6"/>
      <c r="K37" s="6"/>
      <c r="L37" s="6"/>
    </row>
  </sheetData>
  <sheetProtection/>
  <mergeCells count="7">
    <mergeCell ref="H4:N4"/>
    <mergeCell ref="I5:N5"/>
    <mergeCell ref="A8:L8"/>
    <mergeCell ref="H1:L1"/>
    <mergeCell ref="A7:L7"/>
    <mergeCell ref="H2:K2"/>
    <mergeCell ref="G3:M3"/>
  </mergeCells>
  <printOptions/>
  <pageMargins left="0.67" right="0.21" top="0.48" bottom="0.35" header="0.3" footer="0.2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7.75390625" style="0" customWidth="1"/>
    <col min="2" max="2" width="31.75390625" style="0" customWidth="1"/>
    <col min="3" max="3" width="16.125" style="0" customWidth="1"/>
    <col min="4" max="4" width="15.75390625" style="0" customWidth="1"/>
    <col min="5" max="5" width="16.00390625" style="0" customWidth="1"/>
    <col min="6" max="6" width="10.125" style="0" bestFit="1" customWidth="1"/>
  </cols>
  <sheetData>
    <row r="1" spans="2:3" ht="12.75">
      <c r="B1" s="44"/>
      <c r="C1" s="44"/>
    </row>
    <row r="2" spans="1:9" ht="12.75">
      <c r="A2" s="10"/>
      <c r="B2" s="51" t="s">
        <v>36</v>
      </c>
      <c r="C2" s="51"/>
      <c r="D2" s="51"/>
      <c r="E2" s="51"/>
      <c r="F2" s="17"/>
      <c r="G2" s="17"/>
      <c r="H2" s="17"/>
      <c r="I2" s="14"/>
    </row>
    <row r="3" spans="1:9" ht="12.75">
      <c r="A3" s="50" t="s">
        <v>49</v>
      </c>
      <c r="B3" s="50"/>
      <c r="C3" s="50"/>
      <c r="D3" s="50"/>
      <c r="E3" s="50"/>
      <c r="F3" s="50"/>
      <c r="G3" s="50"/>
      <c r="I3" s="9"/>
    </row>
    <row r="4" spans="1:8" ht="12.75">
      <c r="A4" s="26"/>
      <c r="B4" s="48" t="s">
        <v>48</v>
      </c>
      <c r="C4" s="48"/>
      <c r="D4" s="48"/>
      <c r="E4" s="48"/>
      <c r="F4" s="48"/>
      <c r="G4" s="48"/>
      <c r="H4" s="48"/>
    </row>
    <row r="5" spans="1:8" ht="12.75">
      <c r="A5" s="10"/>
      <c r="B5" s="25"/>
      <c r="C5" s="48" t="s">
        <v>42</v>
      </c>
      <c r="D5" s="48"/>
      <c r="E5" s="48"/>
      <c r="F5" s="48"/>
      <c r="G5" s="48"/>
      <c r="H5" s="48"/>
    </row>
    <row r="7" spans="1:5" ht="15.75">
      <c r="A7" s="49" t="s">
        <v>28</v>
      </c>
      <c r="B7" s="49"/>
      <c r="C7" s="49"/>
      <c r="D7" s="49"/>
      <c r="E7" s="49"/>
    </row>
    <row r="8" spans="1:12" ht="15.75">
      <c r="A8" s="49" t="s">
        <v>50</v>
      </c>
      <c r="B8" s="49"/>
      <c r="C8" s="49"/>
      <c r="D8" s="49"/>
      <c r="E8" s="49"/>
      <c r="F8" s="16"/>
      <c r="G8" s="16"/>
      <c r="H8" s="16"/>
      <c r="I8" s="16"/>
      <c r="J8" s="16"/>
      <c r="K8" s="16"/>
      <c r="L8" s="16"/>
    </row>
    <row r="10" spans="1:5" ht="63.75">
      <c r="A10" s="15" t="s">
        <v>2</v>
      </c>
      <c r="B10" s="20" t="s">
        <v>4</v>
      </c>
      <c r="C10" s="15" t="s">
        <v>37</v>
      </c>
      <c r="D10" s="15" t="s">
        <v>51</v>
      </c>
      <c r="E10" s="1" t="s">
        <v>3</v>
      </c>
    </row>
    <row r="11" spans="1:5" ht="15.75">
      <c r="A11" s="18">
        <v>1</v>
      </c>
      <c r="B11" s="12" t="s">
        <v>14</v>
      </c>
      <c r="C11" s="37">
        <v>714.469</v>
      </c>
      <c r="D11" s="37">
        <v>318.155</v>
      </c>
      <c r="E11" s="36">
        <f>C11+D11</f>
        <v>1032.624</v>
      </c>
    </row>
    <row r="12" spans="1:5" ht="15.75">
      <c r="A12" s="18">
        <v>2</v>
      </c>
      <c r="B12" s="12" t="s">
        <v>13</v>
      </c>
      <c r="C12" s="37">
        <v>214.416</v>
      </c>
      <c r="D12" s="40">
        <v>0</v>
      </c>
      <c r="E12" s="36">
        <f aca="true" t="shared" si="0" ref="E12:E32">C12+D12</f>
        <v>214.416</v>
      </c>
    </row>
    <row r="13" spans="1:5" ht="15.75">
      <c r="A13" s="18">
        <v>3</v>
      </c>
      <c r="B13" s="12" t="s">
        <v>26</v>
      </c>
      <c r="C13" s="40">
        <v>0</v>
      </c>
      <c r="D13" s="40">
        <v>0</v>
      </c>
      <c r="E13" s="36">
        <f t="shared" si="0"/>
        <v>0</v>
      </c>
    </row>
    <row r="14" spans="1:5" ht="15.75">
      <c r="A14" s="18">
        <v>4</v>
      </c>
      <c r="B14" s="12" t="s">
        <v>8</v>
      </c>
      <c r="C14" s="37">
        <v>1085.832</v>
      </c>
      <c r="D14" s="37">
        <v>636.3</v>
      </c>
      <c r="E14" s="36">
        <f t="shared" si="0"/>
        <v>1722.132</v>
      </c>
    </row>
    <row r="15" spans="1:5" ht="15.75">
      <c r="A15" s="18">
        <v>5</v>
      </c>
      <c r="B15" s="12" t="s">
        <v>21</v>
      </c>
      <c r="C15" s="37">
        <v>730.765</v>
      </c>
      <c r="D15" s="37">
        <v>318.155</v>
      </c>
      <c r="E15" s="36">
        <f>C15+D15</f>
        <v>1048.92</v>
      </c>
    </row>
    <row r="16" spans="1:5" ht="15.75">
      <c r="A16" s="18">
        <v>6</v>
      </c>
      <c r="B16" s="12" t="s">
        <v>24</v>
      </c>
      <c r="C16" s="37">
        <v>713.016</v>
      </c>
      <c r="D16" s="37">
        <v>318.155</v>
      </c>
      <c r="E16" s="36">
        <f aca="true" t="shared" si="1" ref="E16:E23">D16+C16</f>
        <v>1031.1709999999998</v>
      </c>
    </row>
    <row r="17" spans="1:5" ht="15.75">
      <c r="A17" s="18">
        <v>7</v>
      </c>
      <c r="B17" s="12" t="s">
        <v>20</v>
      </c>
      <c r="C17" s="37">
        <v>720.776</v>
      </c>
      <c r="D17" s="37">
        <v>318.155</v>
      </c>
      <c r="E17" s="36">
        <f t="shared" si="1"/>
        <v>1038.931</v>
      </c>
    </row>
    <row r="18" spans="1:5" ht="15.75">
      <c r="A18" s="18">
        <v>8</v>
      </c>
      <c r="B18" s="12" t="s">
        <v>10</v>
      </c>
      <c r="C18" s="37">
        <v>728.58</v>
      </c>
      <c r="D18" s="37">
        <v>318.155</v>
      </c>
      <c r="E18" s="36">
        <f t="shared" si="1"/>
        <v>1046.7350000000001</v>
      </c>
    </row>
    <row r="19" spans="1:5" ht="15.75">
      <c r="A19" s="18">
        <v>9</v>
      </c>
      <c r="B19" s="12" t="s">
        <v>11</v>
      </c>
      <c r="C19" s="37">
        <v>958.476</v>
      </c>
      <c r="D19" s="37">
        <v>318.155</v>
      </c>
      <c r="E19" s="36">
        <f t="shared" si="1"/>
        <v>1276.6309999999999</v>
      </c>
    </row>
    <row r="20" spans="1:5" ht="15.75">
      <c r="A20" s="18">
        <v>10</v>
      </c>
      <c r="B20" s="12" t="s">
        <v>15</v>
      </c>
      <c r="C20" s="37">
        <v>827.999</v>
      </c>
      <c r="D20" s="37">
        <v>318.155</v>
      </c>
      <c r="E20" s="36">
        <f t="shared" si="1"/>
        <v>1146.154</v>
      </c>
    </row>
    <row r="21" spans="1:5" ht="15.75">
      <c r="A21" s="18">
        <v>11</v>
      </c>
      <c r="B21" s="12" t="s">
        <v>6</v>
      </c>
      <c r="C21" s="37">
        <v>723.385</v>
      </c>
      <c r="D21" s="37">
        <v>318.155</v>
      </c>
      <c r="E21" s="36">
        <f t="shared" si="1"/>
        <v>1041.54</v>
      </c>
    </row>
    <row r="22" spans="1:5" ht="15.75">
      <c r="A22" s="18">
        <v>12</v>
      </c>
      <c r="B22" s="12" t="s">
        <v>9</v>
      </c>
      <c r="C22" s="37">
        <v>736.393</v>
      </c>
      <c r="D22" s="37">
        <v>318.155</v>
      </c>
      <c r="E22" s="36">
        <f t="shared" si="1"/>
        <v>1054.548</v>
      </c>
    </row>
    <row r="23" spans="1:5" ht="15.75">
      <c r="A23" s="18">
        <v>13</v>
      </c>
      <c r="B23" s="12" t="s">
        <v>12</v>
      </c>
      <c r="C23" s="37">
        <v>827.996</v>
      </c>
      <c r="D23" s="37">
        <v>318.155</v>
      </c>
      <c r="E23" s="36">
        <f t="shared" si="1"/>
        <v>1146.1509999999998</v>
      </c>
    </row>
    <row r="24" spans="1:5" ht="15.75">
      <c r="A24" s="18">
        <v>14</v>
      </c>
      <c r="B24" s="12" t="s">
        <v>19</v>
      </c>
      <c r="C24" s="37">
        <v>728.58</v>
      </c>
      <c r="D24" s="37">
        <v>318.155</v>
      </c>
      <c r="E24" s="36">
        <f>D24+C24</f>
        <v>1046.7350000000001</v>
      </c>
    </row>
    <row r="25" spans="1:5" ht="15.75">
      <c r="A25" s="18">
        <v>15</v>
      </c>
      <c r="B25" s="12" t="s">
        <v>16</v>
      </c>
      <c r="C25" s="37">
        <v>730.236</v>
      </c>
      <c r="D25" s="37">
        <v>318.155</v>
      </c>
      <c r="E25" s="42">
        <f t="shared" si="0"/>
        <v>1048.391</v>
      </c>
    </row>
    <row r="26" spans="1:5" ht="15.75">
      <c r="A26" s="18">
        <v>16</v>
      </c>
      <c r="B26" s="12" t="s">
        <v>17</v>
      </c>
      <c r="C26" s="37">
        <v>214.44</v>
      </c>
      <c r="D26" s="4"/>
      <c r="E26" s="42">
        <f t="shared" si="0"/>
        <v>214.44</v>
      </c>
    </row>
    <row r="27" spans="1:5" ht="15.75">
      <c r="A27" s="18">
        <v>17</v>
      </c>
      <c r="B27" s="12" t="s">
        <v>23</v>
      </c>
      <c r="C27" s="37">
        <v>107.208</v>
      </c>
      <c r="D27" s="4"/>
      <c r="E27" s="42">
        <f t="shared" si="0"/>
        <v>107.208</v>
      </c>
    </row>
    <row r="28" spans="1:5" ht="15.75">
      <c r="A28" s="18">
        <v>18</v>
      </c>
      <c r="B28" s="12" t="s">
        <v>18</v>
      </c>
      <c r="C28" s="37">
        <v>107.16</v>
      </c>
      <c r="D28" s="4"/>
      <c r="E28" s="42">
        <f t="shared" si="0"/>
        <v>107.16</v>
      </c>
    </row>
    <row r="29" spans="1:5" ht="15.75">
      <c r="A29" s="18">
        <v>19</v>
      </c>
      <c r="B29" s="12" t="s">
        <v>32</v>
      </c>
      <c r="C29" s="37">
        <v>1169.633</v>
      </c>
      <c r="D29" s="37">
        <v>636.3</v>
      </c>
      <c r="E29" s="42">
        <f>C29+D29</f>
        <v>1805.933</v>
      </c>
    </row>
    <row r="30" spans="1:5" ht="15.75">
      <c r="A30" s="18">
        <v>20</v>
      </c>
      <c r="B30" s="12" t="s">
        <v>33</v>
      </c>
      <c r="C30" s="37">
        <v>107.208</v>
      </c>
      <c r="D30" s="4"/>
      <c r="E30" s="42">
        <f t="shared" si="0"/>
        <v>107.208</v>
      </c>
    </row>
    <row r="31" spans="1:5" ht="15.75">
      <c r="A31" s="18">
        <v>21</v>
      </c>
      <c r="B31" s="12" t="s">
        <v>34</v>
      </c>
      <c r="C31" s="37">
        <v>107.208</v>
      </c>
      <c r="D31" s="4"/>
      <c r="E31" s="42">
        <f t="shared" si="0"/>
        <v>107.208</v>
      </c>
    </row>
    <row r="32" spans="1:5" ht="15.75">
      <c r="A32" s="18"/>
      <c r="B32" s="21" t="s">
        <v>27</v>
      </c>
      <c r="C32" s="45">
        <v>2303.584</v>
      </c>
      <c r="D32" s="19"/>
      <c r="E32" s="43">
        <f t="shared" si="0"/>
        <v>2303.584</v>
      </c>
    </row>
    <row r="33" spans="1:5" ht="15.75">
      <c r="A33" s="2"/>
      <c r="B33" s="22"/>
      <c r="C33" s="34">
        <f>SUM(C8:C31)</f>
        <v>12253.776000000002</v>
      </c>
      <c r="D33" s="34">
        <f>SUM(D8:D31)</f>
        <v>5090.459999999998</v>
      </c>
      <c r="E33" s="34">
        <f>SUM(E8:E31)</f>
        <v>17344.236</v>
      </c>
    </row>
    <row r="34" spans="1:5" ht="18.75">
      <c r="A34" s="2"/>
      <c r="B34" s="23"/>
      <c r="C34" s="41">
        <f>C33*30.2%</f>
        <v>3700.6403520000003</v>
      </c>
      <c r="D34" s="41">
        <f>D33*30.2%</f>
        <v>1537.3189199999995</v>
      </c>
      <c r="E34" s="41">
        <f>E33*30.2%</f>
        <v>5237.959272</v>
      </c>
    </row>
    <row r="35" spans="1:5" ht="15.75">
      <c r="A35" s="2"/>
      <c r="B35" s="47" t="s">
        <v>52</v>
      </c>
      <c r="C35" s="34">
        <f>C32+C33+C34</f>
        <v>18258.000352000003</v>
      </c>
      <c r="D35" s="34">
        <f>D32+D33+D34</f>
        <v>6627.778919999998</v>
      </c>
      <c r="E35" s="34">
        <f>E32+E33+E34</f>
        <v>24885.779272</v>
      </c>
    </row>
  </sheetData>
  <sheetProtection/>
  <mergeCells count="6">
    <mergeCell ref="C5:H5"/>
    <mergeCell ref="B2:E2"/>
    <mergeCell ref="A7:E7"/>
    <mergeCell ref="A8:E8"/>
    <mergeCell ref="A3:G3"/>
    <mergeCell ref="B4:H4"/>
  </mergeCells>
  <printOptions/>
  <pageMargins left="0.55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Турукина</dc:creator>
  <cp:keywords/>
  <dc:description/>
  <cp:lastModifiedBy>Аюб</cp:lastModifiedBy>
  <cp:lastPrinted>2018-12-27T08:02:58Z</cp:lastPrinted>
  <dcterms:created xsi:type="dcterms:W3CDTF">2007-10-16T09:58:32Z</dcterms:created>
  <dcterms:modified xsi:type="dcterms:W3CDTF">2018-12-27T08:03:05Z</dcterms:modified>
  <cp:category/>
  <cp:version/>
  <cp:contentType/>
  <cp:contentStatus/>
</cp:coreProperties>
</file>